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20" windowWidth="11760" windowHeight="10290" activeTab="0"/>
  </bookViews>
  <sheets>
    <sheet name="обл.пол" sheetId="1" r:id="rId1"/>
    <sheet name="прог." sheetId="2" r:id="rId2"/>
  </sheets>
  <externalReferences>
    <externalReference r:id="rId5"/>
    <externalReference r:id="rId6"/>
  </externalReferences>
  <definedNames>
    <definedName name="_Hlk194811156" localSheetId="0">'обл.пол'!$B$6</definedName>
  </definedNames>
  <calcPr calcId="145621"/>
</workbook>
</file>

<file path=xl/sharedStrings.xml><?xml version="1.0" encoding="utf-8"?>
<sst xmlns="http://schemas.openxmlformats.org/spreadsheetml/2006/main" count="418" uniqueCount="81">
  <si>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</si>
  <si>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</si>
  <si>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</si>
  <si>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</si>
  <si>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</si>
  <si>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</si>
  <si>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</si>
  <si>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</si>
  <si>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</si>
  <si>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</si>
  <si>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</si>
  <si>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</si>
  <si>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</si>
  <si>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</si>
  <si>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</si>
  <si>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</si>
  <si>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</si>
  <si>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</si>
  <si>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</si>
  <si>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</si>
  <si>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</si>
  <si>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</si>
  <si>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</si>
  <si>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</si>
  <si>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</si>
  <si>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</si>
  <si>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</si>
  <si>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</si>
  <si>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</si>
  <si>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</si>
  <si>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</si>
  <si>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</si>
  <si>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</si>
  <si>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</si>
  <si>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</si>
  <si>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</si>
  <si>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</si>
  <si>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</si>
  <si>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</si>
  <si>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„Оперативна програма „Административен капацитет“</t>
  </si>
  <si>
    <t>Бюджетна програма „Национален компенсационен жилищен фонд“</t>
  </si>
  <si>
    <t>Бюджетна програма "Администрация"</t>
  </si>
  <si>
    <t>Бюджетна програма „Бюджет и финансово управление“</t>
  </si>
  <si>
    <t xml:space="preserve">    в т.ч.</t>
  </si>
  <si>
    <t>Проекти по ОПАК</t>
  </si>
  <si>
    <t>Инструментза подкрепа на структурите, участващив координацията, управлението, сертифицирането, информирането, одита и оценката на усвояването на средства от структурните инструменти на ЕС-координация и управление</t>
  </si>
  <si>
    <t>Информационно издание на министерството</t>
  </si>
  <si>
    <t>Комуникационна стратегия</t>
  </si>
  <si>
    <t>Бюджетна програма „Защита на публичните финансови интереси“</t>
  </si>
  <si>
    <t>Проекти по ОПАК на АДФИ</t>
  </si>
  <si>
    <t>Съдебни и арбитражни производства</t>
  </si>
  <si>
    <t>Бюджетна програма „Администриране на държавните приходи“</t>
  </si>
  <si>
    <t xml:space="preserve">ДИЗ № 46990-BUL за изпълнение на Проект за реформа в администрацията по приходите </t>
  </si>
  <si>
    <t>Проекти по ОПАК на НАП и АМ</t>
  </si>
  <si>
    <t>Програма "Евростат"</t>
  </si>
  <si>
    <t>Концесионна дейност</t>
  </si>
  <si>
    <t>Бюджетна програма „Интегриране на финансовата система във финансовата система на ЕС“</t>
  </si>
  <si>
    <t>Бюджетна програма „Митнически контрол и надзор (нефискален)“</t>
  </si>
  <si>
    <t>Държавен инвестиционен заем (ДИЗ)- УТТЮЕ I</t>
  </si>
  <si>
    <t>Държавен инвестиционен заем (ДИЗ)- УТТЮЕ IІ</t>
  </si>
  <si>
    <t>Споразумение "Japan Tabacco International /JTI/ "</t>
  </si>
  <si>
    <t>Споразумение "Japan Tabacco International /JTI/ " - от минали години</t>
  </si>
  <si>
    <t>Бюджетна програма „Контрол върху организацията и провеждането на хазартни игри“</t>
  </si>
  <si>
    <t>Бюджетна програма „Управление на ликвидността“</t>
  </si>
  <si>
    <t xml:space="preserve"> Годишни такси за присъждане на държавен кредитен рейтинг  и предоставени услуги от правен консултант на Република България</t>
  </si>
  <si>
    <t>Комуникационен план  и управление на ОПАК</t>
  </si>
  <si>
    <t>Финансово компенсиране на граждани с многогодишни жилищно-спестовни влогове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</si>
  <si>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</si>
  <si>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</si>
  <si>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</si>
  <si>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Бюджетна програма „ОБЩО“</t>
  </si>
  <si>
    <t>Проекти по ОПАК на ДКХ</t>
  </si>
  <si>
    <t>Годишни такси за присъждане на държавен кредитен рейтинг  и предоставени услуги от правен консултант на Република България</t>
  </si>
  <si>
    <t>Комуникационен план и управление на ОПАК</t>
  </si>
  <si>
    <t xml:space="preserve"> Развитие и поддръжка на информационните системи на МФ</t>
  </si>
  <si>
    <t>Развитие и поддръжка на информационните системи на МФ</t>
  </si>
  <si>
    <t>Европейско икономическо пространство</t>
  </si>
  <si>
    <t>Изграждане и усъвършенстване на капацитета на администрацията в областта на  публичните финанси</t>
  </si>
  <si>
    <t>към 30.09.2014 г.</t>
  </si>
  <si>
    <t>Споразумение за командироване между НАП и Белгийската агенция за равитие № SA2014-02</t>
  </si>
  <si>
    <t xml:space="preserve">Проекти по ОПАК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</si>
</sst>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-;\-* #,##0.00\ _л_в_-;_-* &quot;-&quot;??\ _л_в_-;_-@_-"/>
    <numFmt numFmtId="164" formatCode="_-* #,##0\ _л_в_-;\-* #,##0\ _л_в_-;_-* &quot;-&quot;??\ _л_в_-;_-@_-"/>
    <numFmt numFmtId="165" formatCode="#,##0.0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3" fillId="0" borderId="3" xfId="18" applyNumberFormat="1" applyFont="1" applyBorder="1" applyAlignment="1">
      <alignment horizontal="right" vertical="center" wrapText="1"/>
    </xf>
    <xf numFmtId="164" fontId="2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5" fillId="0" borderId="3" xfId="18" applyNumberFormat="1" applyFont="1" applyBorder="1" applyAlignment="1">
      <alignment horizontal="right" vertical="center" wrapText="1"/>
    </xf>
    <xf numFmtId="164" fontId="6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165" fontId="10" fillId="0" borderId="4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botna\1000_Pril_2_BU_3_svod.xlsx_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0;&#1046;&#106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ОСЕС"/>
      <sheetName val="НКЖФ"/>
      <sheetName val="Sheet1"/>
    </sheetNames>
    <sheetDataSet>
      <sheetData sheetId="0"/>
      <sheetData sheetId="1">
        <row r="44">
          <cell r="B44">
            <v>0</v>
          </cell>
          <cell r="C44">
            <v>9735000</v>
          </cell>
          <cell r="D44">
            <v>-36142</v>
          </cell>
          <cell r="E44">
            <v>3274760</v>
          </cell>
          <cell r="F44">
            <v>8649391</v>
          </cell>
          <cell r="G44">
            <v>0</v>
          </cell>
        </row>
        <row r="49">
          <cell r="B49">
            <v>315</v>
          </cell>
          <cell r="C49">
            <v>315</v>
          </cell>
          <cell r="D49">
            <v>309</v>
          </cell>
          <cell r="E49">
            <v>309</v>
          </cell>
          <cell r="F49">
            <v>309</v>
          </cell>
          <cell r="G49">
            <v>0</v>
          </cell>
        </row>
        <row r="58">
          <cell r="B58">
            <v>190226500</v>
          </cell>
          <cell r="C58">
            <v>190617834</v>
          </cell>
          <cell r="D58">
            <v>48274183</v>
          </cell>
          <cell r="E58">
            <v>93784610</v>
          </cell>
          <cell r="F58">
            <v>138331171</v>
          </cell>
          <cell r="G58">
            <v>0</v>
          </cell>
        </row>
        <row r="59">
          <cell r="B59">
            <v>9860601</v>
          </cell>
          <cell r="C59">
            <v>28684214</v>
          </cell>
          <cell r="D59">
            <v>7978404</v>
          </cell>
          <cell r="E59">
            <v>17179598</v>
          </cell>
          <cell r="F59">
            <v>24863863</v>
          </cell>
          <cell r="G59">
            <v>0</v>
          </cell>
        </row>
        <row r="60">
          <cell r="B60">
            <v>1200000</v>
          </cell>
          <cell r="C60">
            <v>8284889</v>
          </cell>
          <cell r="D60">
            <v>2351921</v>
          </cell>
          <cell r="E60">
            <v>2049706</v>
          </cell>
          <cell r="F60">
            <v>1926304</v>
          </cell>
          <cell r="G60">
            <v>0</v>
          </cell>
        </row>
        <row r="62">
          <cell r="B62">
            <v>0</v>
          </cell>
          <cell r="C62">
            <v>65485</v>
          </cell>
          <cell r="D62">
            <v>0</v>
          </cell>
          <cell r="E62">
            <v>65485</v>
          </cell>
          <cell r="F62">
            <v>65485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2605701</v>
          </cell>
          <cell r="E63">
            <v>2065612</v>
          </cell>
          <cell r="F63">
            <v>1746715</v>
          </cell>
          <cell r="G63">
            <v>0</v>
          </cell>
        </row>
        <row r="64">
          <cell r="B64">
            <v>0</v>
          </cell>
          <cell r="C64">
            <v>0</v>
          </cell>
          <cell r="D64">
            <v>-1717</v>
          </cell>
          <cell r="E64">
            <v>3183</v>
          </cell>
          <cell r="F64">
            <v>2473</v>
          </cell>
          <cell r="G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11313</v>
          </cell>
          <cell r="G65">
            <v>0</v>
          </cell>
        </row>
        <row r="69">
          <cell r="B69">
            <v>10053000</v>
          </cell>
          <cell r="C69">
            <v>1947926</v>
          </cell>
          <cell r="D69">
            <v>0</v>
          </cell>
          <cell r="E69">
            <v>881</v>
          </cell>
          <cell r="F69">
            <v>881</v>
          </cell>
          <cell r="G69">
            <v>0</v>
          </cell>
        </row>
        <row r="74">
          <cell r="B74">
            <v>9898</v>
          </cell>
          <cell r="C74">
            <v>9898</v>
          </cell>
          <cell r="D74">
            <v>9815</v>
          </cell>
          <cell r="E74">
            <v>9713</v>
          </cell>
          <cell r="F74">
            <v>9694</v>
          </cell>
          <cell r="G74">
            <v>0</v>
          </cell>
        </row>
        <row r="83">
          <cell r="B83">
            <v>232800</v>
          </cell>
          <cell r="C83">
            <v>232800</v>
          </cell>
          <cell r="D83">
            <v>74830</v>
          </cell>
          <cell r="E83">
            <v>156472</v>
          </cell>
          <cell r="F83">
            <v>238362</v>
          </cell>
          <cell r="G83">
            <v>0</v>
          </cell>
        </row>
        <row r="84">
          <cell r="B84">
            <v>95800</v>
          </cell>
          <cell r="C84">
            <v>95800</v>
          </cell>
          <cell r="D84">
            <v>30979</v>
          </cell>
          <cell r="E84">
            <v>58478</v>
          </cell>
          <cell r="F84">
            <v>78173</v>
          </cell>
          <cell r="G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9">
          <cell r="B89">
            <v>0</v>
          </cell>
          <cell r="C89">
            <v>24500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4">
          <cell r="B94">
            <v>10</v>
          </cell>
          <cell r="C94">
            <v>10</v>
          </cell>
          <cell r="D94">
            <v>10</v>
          </cell>
          <cell r="E94">
            <v>10</v>
          </cell>
          <cell r="F94">
            <v>10</v>
          </cell>
          <cell r="G94">
            <v>0</v>
          </cell>
        </row>
        <row r="103">
          <cell r="B103">
            <v>17045323</v>
          </cell>
          <cell r="C103">
            <v>17055438</v>
          </cell>
          <cell r="D103">
            <v>4096845</v>
          </cell>
          <cell r="E103">
            <v>8796622</v>
          </cell>
          <cell r="F103">
            <v>14094349</v>
          </cell>
          <cell r="G103">
            <v>0</v>
          </cell>
        </row>
        <row r="104">
          <cell r="B104">
            <v>762854</v>
          </cell>
          <cell r="C104">
            <v>3247837</v>
          </cell>
          <cell r="D104">
            <v>1214894</v>
          </cell>
          <cell r="E104">
            <v>2457419</v>
          </cell>
          <cell r="F104">
            <v>3213262</v>
          </cell>
          <cell r="G104">
            <v>0</v>
          </cell>
        </row>
        <row r="105">
          <cell r="B105">
            <v>1800000</v>
          </cell>
          <cell r="C105">
            <v>12234311</v>
          </cell>
          <cell r="D105">
            <v>1595778</v>
          </cell>
          <cell r="E105">
            <v>8479480</v>
          </cell>
          <cell r="F105">
            <v>12522129</v>
          </cell>
          <cell r="G105">
            <v>0</v>
          </cell>
        </row>
        <row r="107">
          <cell r="B107">
            <v>0</v>
          </cell>
          <cell r="C107">
            <v>20693</v>
          </cell>
          <cell r="D107">
            <v>0</v>
          </cell>
          <cell r="E107">
            <v>20693</v>
          </cell>
          <cell r="F107">
            <v>20693</v>
          </cell>
          <cell r="G107">
            <v>0</v>
          </cell>
        </row>
        <row r="108">
          <cell r="B108">
            <v>0</v>
          </cell>
          <cell r="C108">
            <v>12408716</v>
          </cell>
          <cell r="D108">
            <v>1798216</v>
          </cell>
          <cell r="E108">
            <v>8926777</v>
          </cell>
          <cell r="F108">
            <v>12974075</v>
          </cell>
          <cell r="G108">
            <v>0</v>
          </cell>
        </row>
        <row r="114">
          <cell r="A114" t="str">
            <v>Комуникационна стратегия</v>
          </cell>
          <cell r="B114">
            <v>0</v>
          </cell>
          <cell r="C114">
            <v>10000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9">
          <cell r="B119">
            <v>1173</v>
          </cell>
          <cell r="C119">
            <v>1173</v>
          </cell>
          <cell r="D119">
            <v>914</v>
          </cell>
          <cell r="E119">
            <v>1032</v>
          </cell>
          <cell r="F119">
            <v>1035</v>
          </cell>
          <cell r="G119">
            <v>0</v>
          </cell>
        </row>
        <row r="128">
          <cell r="B128">
            <v>1627271</v>
          </cell>
          <cell r="C128">
            <v>1393831</v>
          </cell>
          <cell r="D128">
            <v>300000</v>
          </cell>
          <cell r="E128">
            <v>592729</v>
          </cell>
          <cell r="F128">
            <v>877723</v>
          </cell>
          <cell r="G128">
            <v>0</v>
          </cell>
        </row>
        <row r="129">
          <cell r="B129">
            <v>126329</v>
          </cell>
          <cell r="C129">
            <v>286339</v>
          </cell>
          <cell r="D129">
            <v>42281</v>
          </cell>
          <cell r="E129">
            <v>95610</v>
          </cell>
          <cell r="F129">
            <v>141715</v>
          </cell>
          <cell r="G129">
            <v>0</v>
          </cell>
        </row>
        <row r="130">
          <cell r="B130">
            <v>15000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41">
          <cell r="B141">
            <v>53</v>
          </cell>
          <cell r="C141">
            <v>53</v>
          </cell>
          <cell r="D141">
            <v>46</v>
          </cell>
          <cell r="E141">
            <v>47</v>
          </cell>
          <cell r="F141">
            <v>47</v>
          </cell>
          <cell r="G141">
            <v>0</v>
          </cell>
        </row>
        <row r="150">
          <cell r="B150">
            <v>962100</v>
          </cell>
          <cell r="C150">
            <v>962100</v>
          </cell>
          <cell r="D150">
            <v>204971</v>
          </cell>
          <cell r="E150">
            <v>426054</v>
          </cell>
          <cell r="F150">
            <v>648914</v>
          </cell>
          <cell r="G150">
            <v>0</v>
          </cell>
        </row>
        <row r="151">
          <cell r="B151">
            <v>206100</v>
          </cell>
          <cell r="C151">
            <v>206100</v>
          </cell>
          <cell r="D151">
            <v>38962</v>
          </cell>
          <cell r="E151">
            <v>82708</v>
          </cell>
          <cell r="F151">
            <v>121134</v>
          </cell>
          <cell r="G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6">
          <cell r="B156">
            <v>0</v>
          </cell>
          <cell r="C156">
            <v>2200000</v>
          </cell>
          <cell r="D156">
            <v>743215</v>
          </cell>
          <cell r="E156">
            <v>746768</v>
          </cell>
          <cell r="F156">
            <v>1307710</v>
          </cell>
          <cell r="G156">
            <v>0</v>
          </cell>
        </row>
        <row r="161">
          <cell r="B161">
            <v>27</v>
          </cell>
          <cell r="C161">
            <v>27</v>
          </cell>
          <cell r="D161">
            <v>26</v>
          </cell>
          <cell r="E161">
            <v>27</v>
          </cell>
          <cell r="F161">
            <v>26</v>
          </cell>
          <cell r="G161">
            <v>0</v>
          </cell>
        </row>
        <row r="170">
          <cell r="B170">
            <v>1306500</v>
          </cell>
          <cell r="C170">
            <v>1306500</v>
          </cell>
          <cell r="D170">
            <v>-1170053</v>
          </cell>
          <cell r="E170">
            <v>-1414441</v>
          </cell>
          <cell r="F170">
            <v>-1204481</v>
          </cell>
          <cell r="G170">
            <v>0</v>
          </cell>
        </row>
        <row r="171">
          <cell r="B171">
            <v>194000</v>
          </cell>
          <cell r="C171">
            <v>194000</v>
          </cell>
          <cell r="D171">
            <v>3413</v>
          </cell>
          <cell r="E171">
            <v>20839</v>
          </cell>
          <cell r="F171">
            <v>52386</v>
          </cell>
          <cell r="G171">
            <v>0</v>
          </cell>
        </row>
        <row r="172">
          <cell r="B172">
            <v>0</v>
          </cell>
          <cell r="C172">
            <v>0</v>
          </cell>
          <cell r="D172">
            <v>9980</v>
          </cell>
          <cell r="E172">
            <v>0</v>
          </cell>
          <cell r="F172">
            <v>0</v>
          </cell>
          <cell r="G172">
            <v>0</v>
          </cell>
        </row>
        <row r="174">
          <cell r="B174">
            <v>0</v>
          </cell>
          <cell r="C174">
            <v>0</v>
          </cell>
          <cell r="D174">
            <v>-1178709</v>
          </cell>
          <cell r="E174">
            <v>-1396286</v>
          </cell>
          <cell r="F174">
            <v>-1155126</v>
          </cell>
          <cell r="G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84">
          <cell r="B184">
            <v>44</v>
          </cell>
          <cell r="C184">
            <v>44</v>
          </cell>
          <cell r="D184">
            <v>44</v>
          </cell>
          <cell r="E184">
            <v>44</v>
          </cell>
          <cell r="F184">
            <v>44</v>
          </cell>
          <cell r="G184">
            <v>0</v>
          </cell>
        </row>
        <row r="193">
          <cell r="B193">
            <v>182979</v>
          </cell>
          <cell r="C193">
            <v>182979</v>
          </cell>
          <cell r="D193">
            <v>33005</v>
          </cell>
          <cell r="E193">
            <v>65377</v>
          </cell>
          <cell r="F193">
            <v>100958</v>
          </cell>
          <cell r="G193">
            <v>0</v>
          </cell>
        </row>
        <row r="194">
          <cell r="B194">
            <v>55421</v>
          </cell>
          <cell r="C194">
            <v>45421</v>
          </cell>
          <cell r="D194">
            <v>7513</v>
          </cell>
          <cell r="E194">
            <v>19702</v>
          </cell>
          <cell r="F194">
            <v>33394</v>
          </cell>
          <cell r="G194">
            <v>0</v>
          </cell>
        </row>
        <row r="195">
          <cell r="B195">
            <v>5000</v>
          </cell>
          <cell r="C195">
            <v>1500</v>
          </cell>
          <cell r="D195">
            <v>0</v>
          </cell>
          <cell r="E195">
            <v>895</v>
          </cell>
          <cell r="F195">
            <v>895</v>
          </cell>
          <cell r="G195">
            <v>0</v>
          </cell>
        </row>
        <row r="199">
          <cell r="B199">
            <v>11130000</v>
          </cell>
          <cell r="C199">
            <v>10549500</v>
          </cell>
          <cell r="D199">
            <v>2641757</v>
          </cell>
          <cell r="E199">
            <v>5265953</v>
          </cell>
          <cell r="F199">
            <v>7927235</v>
          </cell>
          <cell r="G199">
            <v>0</v>
          </cell>
        </row>
        <row r="204">
          <cell r="B204">
            <v>9</v>
          </cell>
          <cell r="C204">
            <v>9</v>
          </cell>
          <cell r="D204">
            <v>9</v>
          </cell>
          <cell r="E204">
            <v>9</v>
          </cell>
          <cell r="F204">
            <v>9</v>
          </cell>
          <cell r="G204">
            <v>0</v>
          </cell>
        </row>
        <row r="213">
          <cell r="B213">
            <v>6262047</v>
          </cell>
          <cell r="C213">
            <v>6204139</v>
          </cell>
          <cell r="D213">
            <v>1704637</v>
          </cell>
          <cell r="E213">
            <v>3500528</v>
          </cell>
          <cell r="F213">
            <v>5236226</v>
          </cell>
          <cell r="G213">
            <v>0</v>
          </cell>
        </row>
        <row r="214">
          <cell r="B214">
            <v>3813475</v>
          </cell>
          <cell r="C214">
            <v>10071945</v>
          </cell>
          <cell r="D214">
            <v>628624</v>
          </cell>
          <cell r="E214">
            <v>3871122</v>
          </cell>
          <cell r="F214">
            <v>5996656</v>
          </cell>
          <cell r="G214">
            <v>0</v>
          </cell>
        </row>
        <row r="215">
          <cell r="B215">
            <v>1354200</v>
          </cell>
          <cell r="C215">
            <v>2912200</v>
          </cell>
          <cell r="D215">
            <v>249079</v>
          </cell>
          <cell r="E215">
            <v>698613</v>
          </cell>
          <cell r="F215">
            <v>1433729</v>
          </cell>
          <cell r="G215">
            <v>0</v>
          </cell>
        </row>
        <row r="217">
          <cell r="B217">
            <v>0</v>
          </cell>
          <cell r="C217">
            <v>8715000</v>
          </cell>
          <cell r="D217">
            <v>200254</v>
          </cell>
          <cell r="E217">
            <v>2535314</v>
          </cell>
          <cell r="F217">
            <v>4720168</v>
          </cell>
          <cell r="G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118860</v>
          </cell>
          <cell r="G218">
            <v>0</v>
          </cell>
        </row>
        <row r="221">
          <cell r="B221">
            <v>105000</v>
          </cell>
          <cell r="C221">
            <v>105000</v>
          </cell>
          <cell r="D221">
            <v>12682</v>
          </cell>
          <cell r="E221">
            <v>24523</v>
          </cell>
          <cell r="F221">
            <v>33749</v>
          </cell>
          <cell r="G221">
            <v>0</v>
          </cell>
        </row>
        <row r="222">
          <cell r="B222">
            <v>0</v>
          </cell>
          <cell r="C222">
            <v>58578</v>
          </cell>
          <cell r="D222">
            <v>17509</v>
          </cell>
          <cell r="E222">
            <v>55058</v>
          </cell>
          <cell r="F222">
            <v>75855</v>
          </cell>
          <cell r="G222">
            <v>0</v>
          </cell>
        </row>
        <row r="223">
          <cell r="B223">
            <v>0</v>
          </cell>
          <cell r="C223">
            <v>500000</v>
          </cell>
          <cell r="D223">
            <v>0</v>
          </cell>
          <cell r="E223">
            <v>203300</v>
          </cell>
          <cell r="F223">
            <v>281700</v>
          </cell>
          <cell r="G223">
            <v>0</v>
          </cell>
        </row>
        <row r="227">
          <cell r="B227">
            <v>235</v>
          </cell>
          <cell r="C227">
            <v>214</v>
          </cell>
          <cell r="D227">
            <v>225</v>
          </cell>
          <cell r="E227">
            <v>230</v>
          </cell>
          <cell r="F227">
            <v>210</v>
          </cell>
          <cell r="G227">
            <v>0</v>
          </cell>
        </row>
      </sheetData>
      <sheetData sheetId="2">
        <row r="11">
          <cell r="B11">
            <v>8779100</v>
          </cell>
          <cell r="C11">
            <v>8789900</v>
          </cell>
          <cell r="D11">
            <v>1661508</v>
          </cell>
          <cell r="E11">
            <v>3388968</v>
          </cell>
          <cell r="F11">
            <v>5148348</v>
          </cell>
        </row>
        <row r="12">
          <cell r="B12">
            <v>856400</v>
          </cell>
          <cell r="C12">
            <v>860200</v>
          </cell>
          <cell r="D12">
            <v>210346</v>
          </cell>
          <cell r="E12">
            <v>783066</v>
          </cell>
          <cell r="F12">
            <v>1011901</v>
          </cell>
        </row>
        <row r="13">
          <cell r="E13">
            <v>35722</v>
          </cell>
          <cell r="F13">
            <v>35722</v>
          </cell>
        </row>
        <row r="15">
          <cell r="D15">
            <v>7182</v>
          </cell>
          <cell r="E15">
            <v>208256</v>
          </cell>
          <cell r="F15">
            <v>179994</v>
          </cell>
        </row>
        <row r="16">
          <cell r="D16">
            <v>-16415</v>
          </cell>
          <cell r="E16">
            <v>115355</v>
          </cell>
          <cell r="F16">
            <v>171233</v>
          </cell>
        </row>
        <row r="17">
          <cell r="C17">
            <v>14600</v>
          </cell>
        </row>
        <row r="20">
          <cell r="B20">
            <v>47600</v>
          </cell>
          <cell r="C20">
            <v>47600</v>
          </cell>
          <cell r="D20">
            <v>6174</v>
          </cell>
          <cell r="E20">
            <v>13632</v>
          </cell>
          <cell r="F20">
            <v>20792</v>
          </cell>
        </row>
        <row r="25">
          <cell r="B25">
            <v>228</v>
          </cell>
          <cell r="C25">
            <v>228</v>
          </cell>
          <cell r="D25">
            <v>222</v>
          </cell>
          <cell r="E25">
            <v>219</v>
          </cell>
          <cell r="F25">
            <v>219</v>
          </cell>
        </row>
        <row r="34">
          <cell r="B34">
            <v>1481740</v>
          </cell>
          <cell r="C34">
            <v>1274740</v>
          </cell>
          <cell r="D34">
            <v>501715</v>
          </cell>
          <cell r="E34">
            <v>1009513</v>
          </cell>
          <cell r="F34">
            <v>1532831</v>
          </cell>
        </row>
        <row r="35">
          <cell r="B35">
            <v>403460</v>
          </cell>
          <cell r="C35">
            <v>72420</v>
          </cell>
          <cell r="D35">
            <v>-115254</v>
          </cell>
          <cell r="E35">
            <v>-68810</v>
          </cell>
          <cell r="F35">
            <v>-40943</v>
          </cell>
        </row>
        <row r="38">
          <cell r="D38">
            <v>-127711</v>
          </cell>
          <cell r="E38">
            <v>-128290</v>
          </cell>
          <cell r="F38">
            <v>-110961</v>
          </cell>
        </row>
        <row r="39">
          <cell r="E39">
            <v>1665</v>
          </cell>
          <cell r="F39">
            <v>19193</v>
          </cell>
        </row>
        <row r="40">
          <cell r="E40">
            <v>2953</v>
          </cell>
          <cell r="F40">
            <v>1448</v>
          </cell>
        </row>
        <row r="108">
          <cell r="C108">
            <v>12408716</v>
          </cell>
          <cell r="D108">
            <v>1798216</v>
          </cell>
          <cell r="E108">
            <v>8926777</v>
          </cell>
          <cell r="F108">
            <v>12974075</v>
          </cell>
        </row>
      </sheetData>
      <sheetData sheetId="3"/>
      <sheetData sheetId="4"/>
      <sheetData sheetId="5">
        <row r="34">
          <cell r="B34">
            <v>4371040</v>
          </cell>
          <cell r="C34">
            <v>4578040</v>
          </cell>
          <cell r="D34">
            <v>1109862</v>
          </cell>
          <cell r="E34">
            <v>2238927</v>
          </cell>
          <cell r="F34">
            <v>3430796</v>
          </cell>
        </row>
        <row r="35">
          <cell r="B35">
            <v>375360</v>
          </cell>
          <cell r="C35">
            <v>295360</v>
          </cell>
          <cell r="D35">
            <v>105771</v>
          </cell>
          <cell r="E35">
            <v>258910</v>
          </cell>
          <cell r="F35">
            <v>363427</v>
          </cell>
        </row>
        <row r="36">
          <cell r="B36">
            <v>100000</v>
          </cell>
          <cell r="C36">
            <v>20000</v>
          </cell>
          <cell r="F36">
            <v>15484</v>
          </cell>
        </row>
        <row r="39">
          <cell r="E39">
            <v>20529</v>
          </cell>
          <cell r="F39">
            <v>18637</v>
          </cell>
        </row>
      </sheetData>
      <sheetData sheetId="6"/>
      <sheetData sheetId="7">
        <row r="34">
          <cell r="B34">
            <v>1494000</v>
          </cell>
          <cell r="C34">
            <v>1459619</v>
          </cell>
          <cell r="D34">
            <v>155862</v>
          </cell>
          <cell r="E34">
            <v>338083</v>
          </cell>
          <cell r="F34">
            <v>456498</v>
          </cell>
        </row>
        <row r="35">
          <cell r="B35">
            <v>126000</v>
          </cell>
          <cell r="C35">
            <v>106000</v>
          </cell>
          <cell r="D35">
            <v>27389</v>
          </cell>
          <cell r="E35">
            <v>52881</v>
          </cell>
          <cell r="F35">
            <v>67980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workbookViewId="0" topLeftCell="A10">
      <selection activeCell="C8" sqref="C8"/>
    </sheetView>
  </sheetViews>
  <sheetFormatPr defaultColWidth="9.00390625" defaultRowHeight="15.75"/>
  <cols>
    <col min="2" max="2" width="56.50390625" style="0" customWidth="1"/>
    <col min="3" max="8" width="11.625" style="0" customWidth="1"/>
  </cols>
  <sheetData>
    <row r="2" spans="2:8" ht="15.75">
      <c r="B2" s="40" t="s">
        <v>0</v>
      </c>
      <c r="C2" s="40"/>
      <c r="D2" s="40"/>
      <c r="E2" s="40"/>
      <c r="F2" s="40"/>
      <c r="G2" s="40"/>
      <c r="H2" s="40"/>
    </row>
    <row r="3" spans="2:8" ht="15.75">
      <c r="B3" s="40" t="s">
        <v>78</v>
      </c>
      <c r="C3" s="40"/>
      <c r="D3" s="40"/>
      <c r="E3" s="40"/>
      <c r="F3" s="40"/>
      <c r="G3" s="40"/>
      <c r="H3" s="40"/>
    </row>
    <row r="4" spans="2:8" ht="15.75">
      <c r="B4" s="40" t="s">
        <v>1</v>
      </c>
      <c r="C4" s="40"/>
      <c r="D4" s="40"/>
      <c r="E4" s="40"/>
      <c r="F4" s="40"/>
      <c r="G4" s="40"/>
      <c r="H4" s="40"/>
    </row>
    <row r="5" ht="16.5" thickBot="1">
      <c r="B5" s="23"/>
    </row>
    <row r="6" spans="2:8" ht="15.75">
      <c r="B6" s="37" t="s">
        <v>2</v>
      </c>
      <c r="C6" s="1" t="s">
        <v>3</v>
      </c>
      <c r="D6" s="1" t="s">
        <v>5</v>
      </c>
      <c r="E6" s="1" t="s">
        <v>7</v>
      </c>
      <c r="F6" s="1" t="s">
        <v>7</v>
      </c>
      <c r="G6" s="1" t="s">
        <v>7</v>
      </c>
      <c r="H6" s="1" t="s">
        <v>7</v>
      </c>
    </row>
    <row r="7" spans="2:8" ht="25.5">
      <c r="B7" s="38"/>
      <c r="C7" s="2" t="s">
        <v>4</v>
      </c>
      <c r="D7" s="2" t="s">
        <v>6</v>
      </c>
      <c r="E7" s="2" t="s">
        <v>8</v>
      </c>
      <c r="F7" s="2" t="s">
        <v>8</v>
      </c>
      <c r="G7" s="2" t="s">
        <v>8</v>
      </c>
      <c r="H7" s="2" t="s">
        <v>8</v>
      </c>
    </row>
    <row r="8" spans="2:8" ht="26.25" thickBot="1">
      <c r="B8" s="39"/>
      <c r="C8" s="3"/>
      <c r="D8" s="3"/>
      <c r="E8" s="4" t="s">
        <v>9</v>
      </c>
      <c r="F8" s="4" t="s">
        <v>10</v>
      </c>
      <c r="G8" s="4" t="s">
        <v>11</v>
      </c>
      <c r="H8" s="4" t="s">
        <v>12</v>
      </c>
    </row>
    <row r="9" spans="2:8" ht="16.5" thickBot="1">
      <c r="B9" s="5" t="s">
        <v>27</v>
      </c>
      <c r="C9" s="24">
        <f>+C10+C11</f>
        <v>18034700</v>
      </c>
      <c r="D9" s="24">
        <f aca="true" t="shared" si="0" ref="D9:H9">+D10+D11</f>
        <v>27238879</v>
      </c>
      <c r="E9" s="24">
        <f t="shared" si="0"/>
        <v>3627231</v>
      </c>
      <c r="F9" s="24">
        <f t="shared" si="0"/>
        <v>11325652</v>
      </c>
      <c r="G9" s="24">
        <f t="shared" si="0"/>
        <v>20692227</v>
      </c>
      <c r="H9" s="24">
        <f t="shared" si="0"/>
        <v>0</v>
      </c>
    </row>
    <row r="10" spans="2:8" ht="16.5" thickBot="1">
      <c r="B10" s="7" t="s">
        <v>28</v>
      </c>
      <c r="C10" s="25">
        <f>+'прог.'!B23</f>
        <v>9683100</v>
      </c>
      <c r="D10" s="25">
        <f>+'прог.'!C23</f>
        <v>9697700</v>
      </c>
      <c r="E10" s="25">
        <f>+'прог.'!D23</f>
        <v>1878028</v>
      </c>
      <c r="F10" s="25">
        <f>+'прог.'!E23</f>
        <v>4221388</v>
      </c>
      <c r="G10" s="25">
        <f>+'прог.'!F23</f>
        <v>6216763</v>
      </c>
      <c r="H10" s="25">
        <f>+'прог.'!G23</f>
        <v>0</v>
      </c>
    </row>
    <row r="11" spans="2:8" ht="16.5" thickBot="1">
      <c r="B11" s="7" t="s">
        <v>29</v>
      </c>
      <c r="C11" s="25">
        <f>+'прог.'!B47</f>
        <v>8351600</v>
      </c>
      <c r="D11" s="25">
        <f>+'прог.'!C47</f>
        <v>17541179</v>
      </c>
      <c r="E11" s="25">
        <f>+'прог.'!D47</f>
        <v>1749203</v>
      </c>
      <c r="F11" s="25">
        <f>+'прог.'!E47</f>
        <v>7104264</v>
      </c>
      <c r="G11" s="25">
        <f>+'прог.'!F47</f>
        <v>14475464</v>
      </c>
      <c r="H11" s="25">
        <f>+'прог.'!G47</f>
        <v>0</v>
      </c>
    </row>
    <row r="12" spans="2:8" ht="16.5" thickBot="1">
      <c r="B12" s="8"/>
      <c r="C12" s="25"/>
      <c r="D12" s="25"/>
      <c r="E12" s="25"/>
      <c r="F12" s="25"/>
      <c r="G12" s="25"/>
      <c r="H12" s="25"/>
    </row>
    <row r="13" spans="2:8" ht="16.5" thickBot="1">
      <c r="B13" s="5" t="s">
        <v>30</v>
      </c>
      <c r="C13" s="24">
        <f>+C14</f>
        <v>211340101</v>
      </c>
      <c r="D13" s="24">
        <f aca="true" t="shared" si="1" ref="D13:H13">+D14</f>
        <v>229534863</v>
      </c>
      <c r="E13" s="24">
        <f t="shared" si="1"/>
        <v>58604508</v>
      </c>
      <c r="F13" s="24">
        <f t="shared" si="1"/>
        <v>113014795</v>
      </c>
      <c r="G13" s="24">
        <f t="shared" si="1"/>
        <v>165122219</v>
      </c>
      <c r="H13" s="24">
        <f t="shared" si="1"/>
        <v>0</v>
      </c>
    </row>
    <row r="14" spans="2:8" ht="16.5" thickBot="1">
      <c r="B14" s="7" t="s">
        <v>31</v>
      </c>
      <c r="C14" s="25">
        <f>+'прог.'!B72</f>
        <v>211340101</v>
      </c>
      <c r="D14" s="25">
        <f>+'прог.'!C72</f>
        <v>229534863</v>
      </c>
      <c r="E14" s="25">
        <f>+'прог.'!D72</f>
        <v>58604508</v>
      </c>
      <c r="F14" s="25">
        <f>+'прог.'!E72</f>
        <v>113014795</v>
      </c>
      <c r="G14" s="25">
        <f>+'прог.'!F72</f>
        <v>165122219</v>
      </c>
      <c r="H14" s="25">
        <f>+'прог.'!G72</f>
        <v>0</v>
      </c>
    </row>
    <row r="15" spans="2:8" ht="16.5" thickBot="1">
      <c r="B15" s="7"/>
      <c r="C15" s="25"/>
      <c r="D15" s="25"/>
      <c r="E15" s="25"/>
      <c r="F15" s="25"/>
      <c r="G15" s="25"/>
      <c r="H15" s="25"/>
    </row>
    <row r="16" spans="2:8" ht="39" thickBot="1">
      <c r="B16" s="5" t="s">
        <v>32</v>
      </c>
      <c r="C16" s="24">
        <f>+C17+C18+C19</f>
        <v>21705377</v>
      </c>
      <c r="D16" s="24">
        <f aca="true" t="shared" si="2" ref="D16:H16">+D17+D18+D19</f>
        <v>34580856</v>
      </c>
      <c r="E16" s="24">
        <f t="shared" si="2"/>
        <v>7355607</v>
      </c>
      <c r="F16" s="24">
        <f t="shared" si="2"/>
        <v>20636810</v>
      </c>
      <c r="G16" s="24">
        <f t="shared" si="2"/>
        <v>31165713</v>
      </c>
      <c r="H16" s="24">
        <f t="shared" si="2"/>
        <v>0</v>
      </c>
    </row>
    <row r="17" spans="2:8" ht="26.25" thickBot="1">
      <c r="B17" s="7" t="s">
        <v>33</v>
      </c>
      <c r="C17" s="25">
        <f>+'прог.'!B92</f>
        <v>328600</v>
      </c>
      <c r="D17" s="25">
        <f>+'прог.'!C92</f>
        <v>353100</v>
      </c>
      <c r="E17" s="25">
        <f>+'прог.'!D92</f>
        <v>105809</v>
      </c>
      <c r="F17" s="25">
        <f>+'прог.'!E92</f>
        <v>214950</v>
      </c>
      <c r="G17" s="25">
        <f>+'прог.'!F92</f>
        <v>316535</v>
      </c>
      <c r="H17" s="25">
        <f>+'прог.'!G92</f>
        <v>0</v>
      </c>
    </row>
    <row r="18" spans="2:8" ht="16.5" thickBot="1">
      <c r="B18" s="7" t="s">
        <v>34</v>
      </c>
      <c r="C18" s="25">
        <f>+'прог.'!B117</f>
        <v>19608177</v>
      </c>
      <c r="D18" s="25">
        <f>+'прог.'!C117</f>
        <v>32547586</v>
      </c>
      <c r="E18" s="25">
        <f>+'прог.'!D117</f>
        <v>6907517</v>
      </c>
      <c r="F18" s="25">
        <f>+'прог.'!E117</f>
        <v>19733521</v>
      </c>
      <c r="G18" s="25">
        <f>+'прог.'!F117</f>
        <v>29829740</v>
      </c>
      <c r="H18" s="25">
        <f>+'прог.'!G117</f>
        <v>0</v>
      </c>
    </row>
    <row r="19" spans="2:8" ht="26.25" thickBot="1">
      <c r="B19" s="7" t="s">
        <v>35</v>
      </c>
      <c r="C19" s="25">
        <f>+'прог.'!B139</f>
        <v>1768600</v>
      </c>
      <c r="D19" s="25">
        <f>+'прог.'!C139</f>
        <v>1680170</v>
      </c>
      <c r="E19" s="25">
        <f>+'прог.'!D139</f>
        <v>342281</v>
      </c>
      <c r="F19" s="25">
        <f>+'прог.'!E139</f>
        <v>688339</v>
      </c>
      <c r="G19" s="25">
        <f>+'прог.'!F139</f>
        <v>1019438</v>
      </c>
      <c r="H19" s="25">
        <f>+'прог.'!G139</f>
        <v>0</v>
      </c>
    </row>
    <row r="20" spans="2:8" ht="16.5" thickBot="1">
      <c r="B20" s="7"/>
      <c r="C20" s="25"/>
      <c r="D20" s="25"/>
      <c r="E20" s="25"/>
      <c r="F20" s="25"/>
      <c r="G20" s="25"/>
      <c r="H20" s="25"/>
    </row>
    <row r="21" spans="2:8" ht="16.5" thickBot="1">
      <c r="B21" s="5" t="s">
        <v>36</v>
      </c>
      <c r="C21" s="24">
        <f>C22</f>
        <v>1168200</v>
      </c>
      <c r="D21" s="24">
        <f aca="true" t="shared" si="3" ref="D21:H21">D22</f>
        <v>3368200</v>
      </c>
      <c r="E21" s="24">
        <f t="shared" si="3"/>
        <v>987148</v>
      </c>
      <c r="F21" s="24">
        <f t="shared" si="3"/>
        <v>1255530</v>
      </c>
      <c r="G21" s="24">
        <f t="shared" si="3"/>
        <v>2077758</v>
      </c>
      <c r="H21" s="24">
        <f t="shared" si="3"/>
        <v>0</v>
      </c>
    </row>
    <row r="22" spans="2:8" ht="16.5" thickBot="1">
      <c r="B22" s="7" t="s">
        <v>37</v>
      </c>
      <c r="C22" s="25">
        <f>+'прог.'!B159</f>
        <v>1168200</v>
      </c>
      <c r="D22" s="25">
        <f>+'прог.'!C159</f>
        <v>3368200</v>
      </c>
      <c r="E22" s="25">
        <f>+'прог.'!D159</f>
        <v>987148</v>
      </c>
      <c r="F22" s="25">
        <f>+'прог.'!E159</f>
        <v>1255530</v>
      </c>
      <c r="G22" s="25">
        <f>+'прог.'!F159</f>
        <v>2077758</v>
      </c>
      <c r="H22" s="25">
        <f>+'прог.'!G159</f>
        <v>0</v>
      </c>
    </row>
    <row r="23" spans="2:8" ht="16.5" thickBot="1">
      <c r="B23" s="8"/>
      <c r="C23" s="25"/>
      <c r="D23" s="25"/>
      <c r="E23" s="25"/>
      <c r="F23" s="25"/>
      <c r="G23" s="25"/>
      <c r="H23" s="25"/>
    </row>
    <row r="24" spans="2:8" ht="16.5" thickBot="1">
      <c r="B24" s="5" t="s">
        <v>38</v>
      </c>
      <c r="C24" s="24">
        <f>+C25+C26</f>
        <v>12873900</v>
      </c>
      <c r="D24" s="24">
        <f aca="true" t="shared" si="4" ref="D24:H24">+D25+D26</f>
        <v>12279900</v>
      </c>
      <c r="E24" s="24">
        <f t="shared" si="4"/>
        <v>1525615</v>
      </c>
      <c r="F24" s="24">
        <f t="shared" si="4"/>
        <v>3958325</v>
      </c>
      <c r="G24" s="24">
        <f t="shared" si="4"/>
        <v>6910387</v>
      </c>
      <c r="H24" s="24">
        <f t="shared" si="4"/>
        <v>0</v>
      </c>
    </row>
    <row r="25" spans="2:8" ht="16.5" thickBot="1">
      <c r="B25" s="7" t="s">
        <v>39</v>
      </c>
      <c r="C25" s="25">
        <f>+'прог.'!B182</f>
        <v>1500500</v>
      </c>
      <c r="D25" s="25">
        <f>+'прог.'!C182</f>
        <v>1500500</v>
      </c>
      <c r="E25" s="25">
        <f>+'прог.'!D182</f>
        <v>-1156660</v>
      </c>
      <c r="F25" s="25">
        <f>+'прог.'!E182</f>
        <v>-1393602</v>
      </c>
      <c r="G25" s="25">
        <f>+'прог.'!F182</f>
        <v>-1152095</v>
      </c>
      <c r="H25" s="25">
        <f>+'прог.'!G182</f>
        <v>0</v>
      </c>
    </row>
    <row r="26" spans="2:8" ht="16.5" thickBot="1">
      <c r="B26" s="7" t="s">
        <v>40</v>
      </c>
      <c r="C26" s="25">
        <f>+'прог.'!B202</f>
        <v>11373400</v>
      </c>
      <c r="D26" s="25">
        <f>+'прог.'!C202</f>
        <v>10779400</v>
      </c>
      <c r="E26" s="25">
        <f>+'прог.'!D202</f>
        <v>2682275</v>
      </c>
      <c r="F26" s="25">
        <f>+'прог.'!E202</f>
        <v>5351927</v>
      </c>
      <c r="G26" s="25">
        <f>+'прог.'!F202</f>
        <v>8062482</v>
      </c>
      <c r="H26" s="25">
        <f>+'прог.'!G202</f>
        <v>0</v>
      </c>
    </row>
    <row r="27" spans="2:8" ht="16.5" thickBot="1">
      <c r="B27" s="8"/>
      <c r="C27" s="25"/>
      <c r="D27" s="25"/>
      <c r="E27" s="25"/>
      <c r="F27" s="25"/>
      <c r="G27" s="25"/>
      <c r="H27" s="25"/>
    </row>
    <row r="28" spans="2:8" ht="16.5" thickBot="1">
      <c r="B28" s="5" t="s">
        <v>41</v>
      </c>
      <c r="C28" s="24">
        <f>+'прог.'!B225</f>
        <v>11534722</v>
      </c>
      <c r="D28" s="24">
        <f>+'прог.'!C225</f>
        <v>19851862</v>
      </c>
      <c r="E28" s="24">
        <f>+'прог.'!D225</f>
        <v>2612531</v>
      </c>
      <c r="F28" s="24">
        <f>+'прог.'!E225</f>
        <v>8353144</v>
      </c>
      <c r="G28" s="24">
        <f>+'прог.'!F225</f>
        <v>13057915</v>
      </c>
      <c r="H28" s="24">
        <f>+'прог.'!G225</f>
        <v>0</v>
      </c>
    </row>
    <row r="29" spans="2:8" ht="16.5" thickBot="1">
      <c r="B29" s="5" t="s">
        <v>14</v>
      </c>
      <c r="C29" s="24">
        <f>+C9+C13+C16+C21+C24+C28</f>
        <v>276657000</v>
      </c>
      <c r="D29" s="24">
        <f aca="true" t="shared" si="5" ref="D29:H29">+D9+D13+D16+D21+D24+D28</f>
        <v>326854560</v>
      </c>
      <c r="E29" s="24">
        <f t="shared" si="5"/>
        <v>74712640</v>
      </c>
      <c r="F29" s="24">
        <f t="shared" si="5"/>
        <v>158544256</v>
      </c>
      <c r="G29" s="24">
        <f t="shared" si="5"/>
        <v>239026219</v>
      </c>
      <c r="H29" s="24">
        <f t="shared" si="5"/>
        <v>0</v>
      </c>
    </row>
  </sheetData>
  <mergeCells count="4">
    <mergeCell ref="B6:B8"/>
    <mergeCell ref="B2:H2"/>
    <mergeCell ref="B3:H3"/>
    <mergeCell ref="B4:H4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6"/>
  <sheetViews>
    <sheetView zoomScaleSheetLayoutView="90" workbookViewId="0" topLeftCell="A205">
      <selection activeCell="A207" sqref="A207:G227"/>
    </sheetView>
  </sheetViews>
  <sheetFormatPr defaultColWidth="9.00390625" defaultRowHeight="15.75"/>
  <cols>
    <col min="1" max="1" width="34.75390625" style="0" customWidth="1"/>
    <col min="2" max="7" width="11.625" style="0" customWidth="1"/>
  </cols>
  <sheetData>
    <row r="2" spans="1:7" ht="15.75">
      <c r="A2" s="40" t="s">
        <v>15</v>
      </c>
      <c r="B2" s="40"/>
      <c r="C2" s="40"/>
      <c r="D2" s="40"/>
      <c r="E2" s="40"/>
      <c r="F2" s="40"/>
      <c r="G2" s="40"/>
    </row>
    <row r="3" spans="1:7" ht="15.75">
      <c r="A3" s="40" t="s">
        <v>78</v>
      </c>
      <c r="B3" s="40"/>
      <c r="C3" s="40"/>
      <c r="D3" s="40"/>
      <c r="E3" s="40"/>
      <c r="F3" s="40"/>
      <c r="G3" s="40"/>
    </row>
    <row r="4" spans="1:7" ht="16.5" thickBot="1">
      <c r="A4" s="40" t="s">
        <v>1</v>
      </c>
      <c r="B4" s="40"/>
      <c r="C4" s="40"/>
      <c r="D4" s="40"/>
      <c r="E4" s="40"/>
      <c r="F4" s="40"/>
      <c r="G4" s="40"/>
    </row>
    <row r="5" spans="1:7" ht="16.5" thickBot="1">
      <c r="A5" s="41" t="s">
        <v>42</v>
      </c>
      <c r="B5" s="42"/>
      <c r="C5" s="42"/>
      <c r="D5" s="42"/>
      <c r="E5" s="42"/>
      <c r="F5" s="42"/>
      <c r="G5" s="43"/>
    </row>
    <row r="6" spans="1:7" ht="15.75">
      <c r="A6" s="22" t="s">
        <v>16</v>
      </c>
      <c r="B6" s="2" t="s">
        <v>3</v>
      </c>
      <c r="C6" s="2" t="s">
        <v>5</v>
      </c>
      <c r="D6" s="2" t="s">
        <v>7</v>
      </c>
      <c r="E6" s="2" t="s">
        <v>7</v>
      </c>
      <c r="F6" s="2" t="s">
        <v>7</v>
      </c>
      <c r="G6" s="2" t="s">
        <v>7</v>
      </c>
    </row>
    <row r="7" spans="1:7" ht="25.5">
      <c r="A7" s="22" t="s">
        <v>17</v>
      </c>
      <c r="B7" s="2" t="s">
        <v>4</v>
      </c>
      <c r="C7" s="2" t="s">
        <v>6</v>
      </c>
      <c r="D7" s="2" t="s">
        <v>8</v>
      </c>
      <c r="E7" s="2" t="s">
        <v>8</v>
      </c>
      <c r="F7" s="2" t="s">
        <v>8</v>
      </c>
      <c r="G7" s="2" t="s">
        <v>8</v>
      </c>
    </row>
    <row r="8" spans="1:7" ht="26.25" thickBot="1">
      <c r="A8" s="9"/>
      <c r="B8" s="3"/>
      <c r="C8" s="3"/>
      <c r="D8" s="4" t="s">
        <v>9</v>
      </c>
      <c r="E8" s="4" t="s">
        <v>10</v>
      </c>
      <c r="F8" s="4" t="s">
        <v>11</v>
      </c>
      <c r="G8" s="4" t="s">
        <v>12</v>
      </c>
    </row>
    <row r="9" spans="1:7" ht="16.5" thickBot="1">
      <c r="A9" s="10" t="s">
        <v>18</v>
      </c>
      <c r="B9" s="24">
        <f>+B11+B12+B13</f>
        <v>9635500</v>
      </c>
      <c r="C9" s="24">
        <f aca="true" t="shared" si="0" ref="C9:G9">+C11+C12+C13</f>
        <v>9650100</v>
      </c>
      <c r="D9" s="24">
        <f t="shared" si="0"/>
        <v>1871854</v>
      </c>
      <c r="E9" s="24">
        <f t="shared" si="0"/>
        <v>4207756</v>
      </c>
      <c r="F9" s="24">
        <f t="shared" si="0"/>
        <v>6195971</v>
      </c>
      <c r="G9" s="24">
        <f t="shared" si="0"/>
        <v>0</v>
      </c>
    </row>
    <row r="10" spans="1:7" ht="16.5" thickBot="1">
      <c r="A10" s="8" t="s">
        <v>19</v>
      </c>
      <c r="B10" s="25"/>
      <c r="C10" s="25"/>
      <c r="D10" s="25"/>
      <c r="E10" s="25"/>
      <c r="F10" s="25"/>
      <c r="G10" s="25"/>
    </row>
    <row r="11" spans="1:7" ht="16.5" thickBot="1">
      <c r="A11" s="11" t="s">
        <v>20</v>
      </c>
      <c r="B11" s="25">
        <f>SUM([1]ЦА:#REF!)</f>
        <v>8779100</v>
      </c>
      <c r="C11" s="25">
        <f>SUM([1]ЦА:#REF!)</f>
        <v>8789900</v>
      </c>
      <c r="D11" s="25">
        <f>SUM([1]ЦА:#REF!)</f>
        <v>1661508</v>
      </c>
      <c r="E11" s="25">
        <f>SUM([1]ЦА:#REF!)</f>
        <v>3388968</v>
      </c>
      <c r="F11" s="25">
        <f>SUM([1]ЦА:#REF!)</f>
        <v>5148348</v>
      </c>
      <c r="G11" s="25">
        <f>SUM([1]ЦА:#REF!)</f>
        <v>0</v>
      </c>
    </row>
    <row r="12" spans="1:7" ht="16.5" thickBot="1">
      <c r="A12" s="11" t="s">
        <v>21</v>
      </c>
      <c r="B12" s="25">
        <f>SUM([1]ЦА:#REF!)</f>
        <v>856400</v>
      </c>
      <c r="C12" s="25">
        <f>SUM([1]ЦА:#REF!)</f>
        <v>860200</v>
      </c>
      <c r="D12" s="25">
        <f>SUM([1]ЦА:#REF!)</f>
        <v>210346</v>
      </c>
      <c r="E12" s="25">
        <f>SUM([1]ЦА:#REF!)</f>
        <v>783066</v>
      </c>
      <c r="F12" s="25">
        <f>SUM([1]ЦА:#REF!)</f>
        <v>1011901</v>
      </c>
      <c r="G12" s="25">
        <f>SUM([1]ЦА:#REF!)</f>
        <v>0</v>
      </c>
    </row>
    <row r="13" spans="1:7" ht="16.5" thickBot="1">
      <c r="A13" s="11" t="s">
        <v>22</v>
      </c>
      <c r="B13" s="25">
        <f>SUM([1]ЦА:#REF!)</f>
        <v>0</v>
      </c>
      <c r="C13" s="25">
        <f>SUM([1]ЦА:#REF!)</f>
        <v>0</v>
      </c>
      <c r="D13" s="25">
        <f>SUM([1]ЦА:#REF!)</f>
        <v>0</v>
      </c>
      <c r="E13" s="25">
        <f>SUM([1]ЦА:#REF!)</f>
        <v>35722</v>
      </c>
      <c r="F13" s="25">
        <f>SUM([1]ЦА:#REF!)</f>
        <v>35722</v>
      </c>
      <c r="G13" s="25">
        <f>SUM([1]ЦА:#REF!)</f>
        <v>0</v>
      </c>
    </row>
    <row r="14" spans="1:7" ht="16.5" thickBot="1">
      <c r="A14" s="8" t="s">
        <v>43</v>
      </c>
      <c r="B14" s="25"/>
      <c r="C14" s="25"/>
      <c r="D14" s="25"/>
      <c r="E14" s="25"/>
      <c r="F14" s="25"/>
      <c r="G14" s="25"/>
    </row>
    <row r="15" spans="1:7" ht="16.5" thickBot="1">
      <c r="A15" s="26" t="s">
        <v>44</v>
      </c>
      <c r="B15" s="25">
        <f>SUM([1]ЦА:#REF!)</f>
        <v>0</v>
      </c>
      <c r="C15" s="25">
        <f>SUM([1]ЦА:#REF!)</f>
        <v>0</v>
      </c>
      <c r="D15" s="25">
        <f>SUM([1]ЦА:#REF!)</f>
        <v>7182</v>
      </c>
      <c r="E15" s="25">
        <f>SUM([1]ЦА:#REF!)</f>
        <v>208256</v>
      </c>
      <c r="F15" s="25">
        <f>SUM([1]ЦА:#REF!)</f>
        <v>179994</v>
      </c>
      <c r="G15" s="25">
        <f>SUM([1]ЦА:#REF!)</f>
        <v>0</v>
      </c>
    </row>
    <row r="16" spans="1:7" ht="68.25" thickBot="1">
      <c r="A16" s="26" t="s">
        <v>45</v>
      </c>
      <c r="B16" s="25">
        <f>SUM([1]ЦА:#REF!)</f>
        <v>0</v>
      </c>
      <c r="C16" s="25">
        <f>SUM([1]ЦА:#REF!)</f>
        <v>0</v>
      </c>
      <c r="D16" s="25">
        <f>SUM([1]ЦА:#REF!)</f>
        <v>-16415</v>
      </c>
      <c r="E16" s="25">
        <f>SUM([1]ЦА:#REF!)</f>
        <v>115355</v>
      </c>
      <c r="F16" s="25">
        <f>SUM([1]ЦА:#REF!)</f>
        <v>171233</v>
      </c>
      <c r="G16" s="25">
        <f>SUM([1]ЦА:#REF!)</f>
        <v>0</v>
      </c>
    </row>
    <row r="17" spans="1:7" ht="34.5" thickBot="1">
      <c r="A17" s="26" t="s">
        <v>77</v>
      </c>
      <c r="B17" s="25">
        <f>SUM([1]ЦА:#REF!)</f>
        <v>0</v>
      </c>
      <c r="C17" s="25">
        <f>SUM([1]ЦА:#REF!)</f>
        <v>14600</v>
      </c>
      <c r="D17" s="25">
        <f>SUM([1]ЦА:#REF!)</f>
        <v>0</v>
      </c>
      <c r="E17" s="25">
        <f>SUM([1]ЦА:#REF!)</f>
        <v>0</v>
      </c>
      <c r="F17" s="25">
        <f>SUM([1]ЦА:#REF!)</f>
        <v>0</v>
      </c>
      <c r="G17" s="25">
        <f>SUM([1]ЦА:#REF!)</f>
        <v>0</v>
      </c>
    </row>
    <row r="18" spans="1:7" ht="26.25" thickBot="1">
      <c r="A18" s="10" t="s">
        <v>23</v>
      </c>
      <c r="B18" s="24">
        <f>+B20+B21</f>
        <v>47600</v>
      </c>
      <c r="C18" s="24">
        <f aca="true" t="shared" si="1" ref="C18:G18">+C20+C21</f>
        <v>47600</v>
      </c>
      <c r="D18" s="24">
        <f t="shared" si="1"/>
        <v>6174</v>
      </c>
      <c r="E18" s="24">
        <f t="shared" si="1"/>
        <v>13632</v>
      </c>
      <c r="F18" s="24">
        <f t="shared" si="1"/>
        <v>20792</v>
      </c>
      <c r="G18" s="24">
        <f t="shared" si="1"/>
        <v>0</v>
      </c>
    </row>
    <row r="19" spans="1:7" ht="16.5" thickBot="1">
      <c r="A19" s="8" t="s">
        <v>19</v>
      </c>
      <c r="B19" s="25"/>
      <c r="C19" s="25"/>
      <c r="D19" s="25"/>
      <c r="E19" s="25"/>
      <c r="F19" s="25"/>
      <c r="G19" s="25"/>
    </row>
    <row r="20" spans="1:7" ht="16.5" thickBot="1">
      <c r="A20" s="27" t="s">
        <v>46</v>
      </c>
      <c r="B20" s="25">
        <f>SUM([1]ЦА:#REF!)</f>
        <v>47600</v>
      </c>
      <c r="C20" s="25">
        <f>SUM([1]ЦА:#REF!)</f>
        <v>47600</v>
      </c>
      <c r="D20" s="25">
        <f>SUM([1]ЦА:#REF!)</f>
        <v>6174</v>
      </c>
      <c r="E20" s="25">
        <f>SUM([1]ЦА:#REF!)</f>
        <v>13632</v>
      </c>
      <c r="F20" s="25">
        <f>SUM([1]ЦА:#REF!)</f>
        <v>20792</v>
      </c>
      <c r="G20" s="25">
        <f>SUM([1]ЦА:#REF!)</f>
        <v>0</v>
      </c>
    </row>
    <row r="21" spans="1:7" ht="16.5" hidden="1" thickBot="1">
      <c r="A21" s="27" t="s">
        <v>47</v>
      </c>
      <c r="B21" s="25">
        <f>SUM([1]ЦА:#REF!)</f>
        <v>0</v>
      </c>
      <c r="C21" s="25">
        <f>SUM([1]ЦА:#REF!)</f>
        <v>0</v>
      </c>
      <c r="D21" s="25">
        <f>SUM([1]ЦА:#REF!)</f>
        <v>0</v>
      </c>
      <c r="E21" s="25">
        <f>SUM([1]ЦА:#REF!)</f>
        <v>0</v>
      </c>
      <c r="F21" s="25">
        <f>SUM([1]ЦА:#REF!)</f>
        <v>0</v>
      </c>
      <c r="G21" s="25">
        <f>SUM([1]ЦА:#REF!)</f>
        <v>0</v>
      </c>
    </row>
    <row r="22" spans="1:7" ht="16.5" thickBot="1">
      <c r="A22" s="8"/>
      <c r="B22" s="25"/>
      <c r="C22" s="25"/>
      <c r="D22" s="25"/>
      <c r="E22" s="25"/>
      <c r="F22" s="25"/>
      <c r="G22" s="25"/>
    </row>
    <row r="23" spans="1:7" ht="16.5" thickBot="1">
      <c r="A23" s="10" t="s">
        <v>25</v>
      </c>
      <c r="B23" s="24">
        <f>+B9+B18</f>
        <v>9683100</v>
      </c>
      <c r="C23" s="24">
        <f aca="true" t="shared" si="2" ref="C23:G23">+C9+C18</f>
        <v>9697700</v>
      </c>
      <c r="D23" s="24">
        <f t="shared" si="2"/>
        <v>1878028</v>
      </c>
      <c r="E23" s="24">
        <f t="shared" si="2"/>
        <v>4221388</v>
      </c>
      <c r="F23" s="24">
        <f t="shared" si="2"/>
        <v>6216763</v>
      </c>
      <c r="G23" s="24">
        <f t="shared" si="2"/>
        <v>0</v>
      </c>
    </row>
    <row r="24" spans="1:7" ht="16.5" thickBot="1">
      <c r="A24" s="8"/>
      <c r="B24" s="6"/>
      <c r="C24" s="6"/>
      <c r="D24" s="6"/>
      <c r="E24" s="6"/>
      <c r="F24" s="6"/>
      <c r="G24" s="6"/>
    </row>
    <row r="25" spans="1:7" ht="16.5" thickBot="1">
      <c r="A25" s="8" t="s">
        <v>26</v>
      </c>
      <c r="B25" s="6">
        <f>SUM([1]ЦА:#REF!)</f>
        <v>228</v>
      </c>
      <c r="C25" s="6">
        <f>SUM([1]ЦА:#REF!)</f>
        <v>228</v>
      </c>
      <c r="D25" s="6">
        <f>SUM([1]ЦА:#REF!)</f>
        <v>222</v>
      </c>
      <c r="E25" s="6">
        <f>SUM([1]ЦА:#REF!)</f>
        <v>219</v>
      </c>
      <c r="F25" s="6">
        <f>SUM([1]ЦА:#REF!)</f>
        <v>219</v>
      </c>
      <c r="G25" s="6">
        <f>SUM([1]ЦА:#REF!)</f>
        <v>0</v>
      </c>
    </row>
    <row r="26" ht="15.75">
      <c r="A26" s="12"/>
    </row>
    <row r="27" ht="16.5" thickBot="1"/>
    <row r="28" spans="1:7" ht="16.5" thickBot="1">
      <c r="A28" s="41" t="s">
        <v>48</v>
      </c>
      <c r="B28" s="42"/>
      <c r="C28" s="42"/>
      <c r="D28" s="42"/>
      <c r="E28" s="42"/>
      <c r="F28" s="42"/>
      <c r="G28" s="43"/>
    </row>
    <row r="29" spans="1:7" ht="15.75">
      <c r="A29" s="22" t="s">
        <v>16</v>
      </c>
      <c r="B29" s="2" t="s">
        <v>3</v>
      </c>
      <c r="C29" s="2" t="s">
        <v>5</v>
      </c>
      <c r="D29" s="2" t="s">
        <v>7</v>
      </c>
      <c r="E29" s="2" t="s">
        <v>7</v>
      </c>
      <c r="F29" s="2" t="s">
        <v>7</v>
      </c>
      <c r="G29" s="2" t="s">
        <v>7</v>
      </c>
    </row>
    <row r="30" spans="1:7" ht="25.5">
      <c r="A30" s="22" t="s">
        <v>17</v>
      </c>
      <c r="B30" s="2" t="s">
        <v>4</v>
      </c>
      <c r="C30" s="2" t="s">
        <v>6</v>
      </c>
      <c r="D30" s="2" t="s">
        <v>8</v>
      </c>
      <c r="E30" s="2" t="s">
        <v>8</v>
      </c>
      <c r="F30" s="2" t="s">
        <v>8</v>
      </c>
      <c r="G30" s="2" t="s">
        <v>8</v>
      </c>
    </row>
    <row r="31" spans="1:7" ht="26.25" thickBot="1">
      <c r="A31" s="9"/>
      <c r="B31" s="3"/>
      <c r="C31" s="3"/>
      <c r="D31" s="4" t="s">
        <v>9</v>
      </c>
      <c r="E31" s="4" t="s">
        <v>10</v>
      </c>
      <c r="F31" s="4" t="s">
        <v>11</v>
      </c>
      <c r="G31" s="4" t="s">
        <v>12</v>
      </c>
    </row>
    <row r="32" spans="1:7" ht="16.5" thickBot="1">
      <c r="A32" s="10" t="s">
        <v>18</v>
      </c>
      <c r="B32" s="24">
        <f>+B34+B35+B36</f>
        <v>8351600</v>
      </c>
      <c r="C32" s="24">
        <f aca="true" t="shared" si="3" ref="C32:G32">+C34+C35+C36</f>
        <v>7806179</v>
      </c>
      <c r="D32" s="24">
        <f t="shared" si="3"/>
        <v>1785345</v>
      </c>
      <c r="E32" s="24">
        <f t="shared" si="3"/>
        <v>3829504</v>
      </c>
      <c r="F32" s="24">
        <f t="shared" si="3"/>
        <v>5826073</v>
      </c>
      <c r="G32" s="24">
        <f t="shared" si="3"/>
        <v>0</v>
      </c>
    </row>
    <row r="33" spans="1:7" ht="16.5" thickBot="1">
      <c r="A33" s="8" t="s">
        <v>19</v>
      </c>
      <c r="B33" s="25"/>
      <c r="C33" s="25"/>
      <c r="D33" s="25"/>
      <c r="E33" s="25"/>
      <c r="F33" s="25"/>
      <c r="G33" s="25"/>
    </row>
    <row r="34" spans="1:7" ht="16.5" thickBot="1">
      <c r="A34" s="11" t="s">
        <v>20</v>
      </c>
      <c r="B34" s="25">
        <f>SUM([1]ЦА:#REF!)</f>
        <v>7346780</v>
      </c>
      <c r="C34" s="25">
        <f>SUM([1]ЦА:#REF!)</f>
        <v>7312399</v>
      </c>
      <c r="D34" s="25">
        <f>SUM([1]ЦА:#REF!)</f>
        <v>1767439</v>
      </c>
      <c r="E34" s="25">
        <f>SUM([1]ЦА:#REF!)</f>
        <v>3586523</v>
      </c>
      <c r="F34" s="25">
        <f>SUM([1]ЦА:#REF!)</f>
        <v>5420125</v>
      </c>
      <c r="G34" s="25">
        <f>SUM([1]ЦА:#REF!)</f>
        <v>0</v>
      </c>
    </row>
    <row r="35" spans="1:7" ht="16.5" thickBot="1">
      <c r="A35" s="11" t="s">
        <v>21</v>
      </c>
      <c r="B35" s="25">
        <f>SUM([1]ЦА:#REF!)</f>
        <v>904820</v>
      </c>
      <c r="C35" s="25">
        <f>SUM([1]ЦА:#REF!)</f>
        <v>473780</v>
      </c>
      <c r="D35" s="25">
        <f>SUM([1]ЦА:#REF!)</f>
        <v>17906</v>
      </c>
      <c r="E35" s="25">
        <f>SUM([1]ЦА:#REF!)</f>
        <v>242981</v>
      </c>
      <c r="F35" s="25">
        <f>SUM([1]ЦА:#REF!)</f>
        <v>390464</v>
      </c>
      <c r="G35" s="25">
        <f>SUM([1]ЦА:#REF!)</f>
        <v>0</v>
      </c>
    </row>
    <row r="36" spans="1:7" ht="16.5" thickBot="1">
      <c r="A36" s="11" t="s">
        <v>22</v>
      </c>
      <c r="B36" s="25">
        <f>SUM([1]ЦА:#REF!)</f>
        <v>100000</v>
      </c>
      <c r="C36" s="25">
        <f>SUM([1]ЦА:#REF!)</f>
        <v>20000</v>
      </c>
      <c r="D36" s="25">
        <f>SUM([1]ЦА:#REF!)</f>
        <v>0</v>
      </c>
      <c r="E36" s="25">
        <f>SUM([1]ЦА:#REF!)</f>
        <v>0</v>
      </c>
      <c r="F36" s="25">
        <f>SUM([1]ЦА:#REF!)</f>
        <v>15484</v>
      </c>
      <c r="G36" s="25">
        <f>SUM([1]ЦА:#REF!)</f>
        <v>0</v>
      </c>
    </row>
    <row r="37" spans="1:7" ht="16.5" thickBot="1">
      <c r="A37" s="8" t="s">
        <v>43</v>
      </c>
      <c r="B37" s="25"/>
      <c r="C37" s="25"/>
      <c r="D37" s="25"/>
      <c r="E37" s="25"/>
      <c r="F37" s="25"/>
      <c r="G37" s="25"/>
    </row>
    <row r="38" spans="1:7" ht="68.25" thickBot="1">
      <c r="A38" s="26" t="s">
        <v>45</v>
      </c>
      <c r="B38" s="25">
        <f>SUM([1]ЦА:#REF!)</f>
        <v>0</v>
      </c>
      <c r="C38" s="25">
        <f>SUM([1]ЦА:#REF!)</f>
        <v>0</v>
      </c>
      <c r="D38" s="25">
        <f>SUM([1]ЦА:#REF!)</f>
        <v>-127711</v>
      </c>
      <c r="E38" s="25">
        <f>SUM([1]ЦА:#REF!)</f>
        <v>-128290</v>
      </c>
      <c r="F38" s="25">
        <f>SUM([1]ЦА:#REF!)</f>
        <v>-110961</v>
      </c>
      <c r="G38" s="25">
        <f>SUM([1]ЦА:#REF!)</f>
        <v>0</v>
      </c>
    </row>
    <row r="39" spans="1:7" ht="16.5" thickBot="1">
      <c r="A39" s="26" t="s">
        <v>49</v>
      </c>
      <c r="B39" s="25">
        <f>SUM([1]ЦА:#REF!)</f>
        <v>0</v>
      </c>
      <c r="C39" s="25">
        <f>SUM([1]ЦА:#REF!)</f>
        <v>0</v>
      </c>
      <c r="D39" s="25">
        <f>SUM([1]ЦА:#REF!)</f>
        <v>0</v>
      </c>
      <c r="E39" s="25">
        <f>SUM([1]ЦА:#REF!)</f>
        <v>22194</v>
      </c>
      <c r="F39" s="25">
        <f>SUM([1]ЦА:#REF!)</f>
        <v>37830</v>
      </c>
      <c r="G39" s="25">
        <f>SUM([1]ЦА:#REF!)</f>
        <v>0</v>
      </c>
    </row>
    <row r="40" spans="1:7" ht="16.5" thickBot="1">
      <c r="A40" s="34" t="s">
        <v>76</v>
      </c>
      <c r="B40" s="25">
        <f>SUM([1]ЦА:#REF!)</f>
        <v>0</v>
      </c>
      <c r="C40" s="25">
        <f>SUM([1]ЦА:#REF!)</f>
        <v>0</v>
      </c>
      <c r="D40" s="25">
        <f>SUM([1]ЦА:#REF!)</f>
        <v>0</v>
      </c>
      <c r="E40" s="25">
        <f>SUM([1]ЦА:#REF!)</f>
        <v>2953</v>
      </c>
      <c r="F40" s="25">
        <f>SUM([1]ЦА:#REF!)</f>
        <v>1448</v>
      </c>
      <c r="G40" s="25">
        <f>SUM([1]ЦА:#REF!)</f>
        <v>0</v>
      </c>
    </row>
    <row r="41" spans="1:7" ht="16.5" thickBot="1">
      <c r="A41" s="8"/>
      <c r="B41" s="25"/>
      <c r="C41" s="25"/>
      <c r="D41" s="25"/>
      <c r="E41" s="25"/>
      <c r="F41" s="25"/>
      <c r="G41" s="25"/>
    </row>
    <row r="42" spans="1:7" ht="26.25" thickBot="1">
      <c r="A42" s="10" t="s">
        <v>23</v>
      </c>
      <c r="B42" s="24">
        <f>+B44+B45</f>
        <v>0</v>
      </c>
      <c r="C42" s="24">
        <f aca="true" t="shared" si="4" ref="C42:G42">+C44+C45</f>
        <v>9735000</v>
      </c>
      <c r="D42" s="24">
        <f t="shared" si="4"/>
        <v>-36142</v>
      </c>
      <c r="E42" s="24">
        <f t="shared" si="4"/>
        <v>3274760</v>
      </c>
      <c r="F42" s="24">
        <f t="shared" si="4"/>
        <v>8649391</v>
      </c>
      <c r="G42" s="24">
        <f t="shared" si="4"/>
        <v>0</v>
      </c>
    </row>
    <row r="43" spans="1:7" ht="16.5" thickBot="1">
      <c r="A43" s="8" t="s">
        <v>19</v>
      </c>
      <c r="B43" s="25"/>
      <c r="C43" s="25"/>
      <c r="D43" s="25"/>
      <c r="E43" s="25"/>
      <c r="F43" s="25"/>
      <c r="G43" s="25"/>
    </row>
    <row r="44" spans="1:7" ht="16.5" thickBot="1">
      <c r="A44" s="27" t="s">
        <v>50</v>
      </c>
      <c r="B44" s="25">
        <f>+'[1]МФ'!B44</f>
        <v>0</v>
      </c>
      <c r="C44" s="25">
        <f>+'[1]МФ'!C44</f>
        <v>9735000</v>
      </c>
      <c r="D44" s="25">
        <f>+'[1]МФ'!D44</f>
        <v>-36142</v>
      </c>
      <c r="E44" s="25">
        <f>+'[1]МФ'!E44</f>
        <v>3274760</v>
      </c>
      <c r="F44" s="25">
        <f>+'[1]МФ'!F44</f>
        <v>8649391</v>
      </c>
      <c r="G44" s="25">
        <f>+'[1]МФ'!G44</f>
        <v>0</v>
      </c>
    </row>
    <row r="45" spans="1:7" ht="16.5" hidden="1" thickBot="1">
      <c r="A45" s="8" t="s">
        <v>24</v>
      </c>
      <c r="B45" s="25"/>
      <c r="C45" s="25"/>
      <c r="D45" s="25"/>
      <c r="E45" s="25"/>
      <c r="F45" s="25"/>
      <c r="G45" s="25"/>
    </row>
    <row r="46" spans="1:7" ht="16.5" thickBot="1">
      <c r="A46" s="8"/>
      <c r="B46" s="25"/>
      <c r="C46" s="25"/>
      <c r="D46" s="25"/>
      <c r="E46" s="25"/>
      <c r="F46" s="25"/>
      <c r="G46" s="25"/>
    </row>
    <row r="47" spans="1:7" ht="16.5" thickBot="1">
      <c r="A47" s="10" t="s">
        <v>25</v>
      </c>
      <c r="B47" s="24">
        <f>+B32+B42</f>
        <v>8351600</v>
      </c>
      <c r="C47" s="24">
        <f aca="true" t="shared" si="5" ref="C47:G47">+C32+C42</f>
        <v>17541179</v>
      </c>
      <c r="D47" s="24">
        <f t="shared" si="5"/>
        <v>1749203</v>
      </c>
      <c r="E47" s="24">
        <f t="shared" si="5"/>
        <v>7104264</v>
      </c>
      <c r="F47" s="24">
        <f>+F32+F42</f>
        <v>14475464</v>
      </c>
      <c r="G47" s="24">
        <f t="shared" si="5"/>
        <v>0</v>
      </c>
    </row>
    <row r="48" spans="1:7" ht="16.5" thickBot="1">
      <c r="A48" s="8"/>
      <c r="B48" s="6"/>
      <c r="C48" s="6"/>
      <c r="D48" s="6"/>
      <c r="E48" s="6"/>
      <c r="F48" s="6"/>
      <c r="G48" s="6"/>
    </row>
    <row r="49" spans="1:7" ht="16.5" thickBot="1">
      <c r="A49" s="8" t="s">
        <v>26</v>
      </c>
      <c r="B49" s="25">
        <f>+'[1]МФ'!B49</f>
        <v>315</v>
      </c>
      <c r="C49" s="25">
        <f>+'[1]МФ'!C49</f>
        <v>315</v>
      </c>
      <c r="D49" s="25">
        <f>+'[1]МФ'!D49</f>
        <v>309</v>
      </c>
      <c r="E49" s="25">
        <f>+'[1]МФ'!E49</f>
        <v>309</v>
      </c>
      <c r="F49" s="25">
        <f>+'[1]МФ'!F49</f>
        <v>309</v>
      </c>
      <c r="G49" s="25">
        <f>+'[1]МФ'!G49</f>
        <v>0</v>
      </c>
    </row>
    <row r="50" ht="15.75">
      <c r="A50" s="12"/>
    </row>
    <row r="51" ht="16.5" thickBot="1"/>
    <row r="52" spans="1:7" ht="16.5" thickBot="1">
      <c r="A52" s="44" t="s">
        <v>51</v>
      </c>
      <c r="B52" s="45"/>
      <c r="C52" s="45"/>
      <c r="D52" s="45"/>
      <c r="E52" s="45"/>
      <c r="F52" s="45"/>
      <c r="G52" s="46"/>
    </row>
    <row r="53" spans="1:7" ht="15.75">
      <c r="A53" s="13" t="s">
        <v>16</v>
      </c>
      <c r="B53" s="14" t="s">
        <v>3</v>
      </c>
      <c r="C53" s="14" t="s">
        <v>5</v>
      </c>
      <c r="D53" s="14" t="s">
        <v>7</v>
      </c>
      <c r="E53" s="14" t="s">
        <v>7</v>
      </c>
      <c r="F53" s="14" t="s">
        <v>7</v>
      </c>
      <c r="G53" s="14" t="s">
        <v>7</v>
      </c>
    </row>
    <row r="54" spans="1:7" ht="25.5">
      <c r="A54" s="13" t="s">
        <v>17</v>
      </c>
      <c r="B54" s="14" t="s">
        <v>4</v>
      </c>
      <c r="C54" s="14" t="s">
        <v>6</v>
      </c>
      <c r="D54" s="14" t="s">
        <v>8</v>
      </c>
      <c r="E54" s="14" t="s">
        <v>8</v>
      </c>
      <c r="F54" s="14" t="s">
        <v>8</v>
      </c>
      <c r="G54" s="14" t="s">
        <v>8</v>
      </c>
    </row>
    <row r="55" spans="1:7" ht="26.25" thickBot="1">
      <c r="A55" s="16"/>
      <c r="B55" s="17"/>
      <c r="C55" s="17"/>
      <c r="D55" s="18" t="s">
        <v>9</v>
      </c>
      <c r="E55" s="18" t="s">
        <v>10</v>
      </c>
      <c r="F55" s="18" t="s">
        <v>11</v>
      </c>
      <c r="G55" s="18" t="s">
        <v>12</v>
      </c>
    </row>
    <row r="56" spans="1:7" ht="16.5" thickBot="1">
      <c r="A56" s="5" t="s">
        <v>18</v>
      </c>
      <c r="B56" s="28">
        <f>+B58+B59+B60</f>
        <v>201287101</v>
      </c>
      <c r="C56" s="28">
        <f aca="true" t="shared" si="6" ref="C56:G56">+C58+C59+C60</f>
        <v>227586937</v>
      </c>
      <c r="D56" s="28">
        <f t="shared" si="6"/>
        <v>58604508</v>
      </c>
      <c r="E56" s="28">
        <f t="shared" si="6"/>
        <v>113013914</v>
      </c>
      <c r="F56" s="28">
        <f t="shared" si="6"/>
        <v>165121338</v>
      </c>
      <c r="G56" s="28">
        <f t="shared" si="6"/>
        <v>0</v>
      </c>
    </row>
    <row r="57" spans="1:7" ht="16.5" thickBot="1">
      <c r="A57" s="19" t="s">
        <v>19</v>
      </c>
      <c r="B57" s="29"/>
      <c r="C57" s="29"/>
      <c r="D57" s="29"/>
      <c r="E57" s="29"/>
      <c r="F57" s="29"/>
      <c r="G57" s="29"/>
    </row>
    <row r="58" spans="1:7" ht="16.5" thickBot="1">
      <c r="A58" s="7" t="s">
        <v>20</v>
      </c>
      <c r="B58" s="25">
        <f>+'[1]МФ'!B58</f>
        <v>190226500</v>
      </c>
      <c r="C58" s="25">
        <f>+'[1]МФ'!C58</f>
        <v>190617834</v>
      </c>
      <c r="D58" s="25">
        <f>+'[1]МФ'!D58</f>
        <v>48274183</v>
      </c>
      <c r="E58" s="25">
        <f>+'[1]МФ'!E58</f>
        <v>93784610</v>
      </c>
      <c r="F58" s="25">
        <f>+'[1]МФ'!F58</f>
        <v>138331171</v>
      </c>
      <c r="G58" s="25">
        <f>+'[1]МФ'!G58</f>
        <v>0</v>
      </c>
    </row>
    <row r="59" spans="1:7" ht="16.5" thickBot="1">
      <c r="A59" s="7" t="s">
        <v>21</v>
      </c>
      <c r="B59" s="25">
        <f>+'[1]МФ'!B59</f>
        <v>9860601</v>
      </c>
      <c r="C59" s="25">
        <f>+'[1]МФ'!C59</f>
        <v>28684214</v>
      </c>
      <c r="D59" s="25">
        <f>+'[1]МФ'!D59</f>
        <v>7978404</v>
      </c>
      <c r="E59" s="25">
        <f>+'[1]МФ'!E59</f>
        <v>17179598</v>
      </c>
      <c r="F59" s="25">
        <f>+'[1]МФ'!F59</f>
        <v>24863863</v>
      </c>
      <c r="G59" s="25">
        <f>+'[1]МФ'!G59</f>
        <v>0</v>
      </c>
    </row>
    <row r="60" spans="1:7" ht="16.5" thickBot="1">
      <c r="A60" s="7" t="s">
        <v>22</v>
      </c>
      <c r="B60" s="25">
        <f>+'[1]МФ'!B60</f>
        <v>1200000</v>
      </c>
      <c r="C60" s="25">
        <f>+'[1]МФ'!C60</f>
        <v>8284889</v>
      </c>
      <c r="D60" s="25">
        <f>+'[1]МФ'!D60</f>
        <v>2351921</v>
      </c>
      <c r="E60" s="25">
        <f>+'[1]МФ'!E60</f>
        <v>2049706</v>
      </c>
      <c r="F60" s="25">
        <f>+'[1]МФ'!F60</f>
        <v>1926304</v>
      </c>
      <c r="G60" s="25">
        <f>+'[1]МФ'!G60</f>
        <v>0</v>
      </c>
    </row>
    <row r="61" spans="1:7" ht="16.5" thickBot="1">
      <c r="A61" s="19" t="s">
        <v>43</v>
      </c>
      <c r="B61" s="29"/>
      <c r="C61" s="29"/>
      <c r="D61" s="29"/>
      <c r="E61" s="29"/>
      <c r="F61" s="29"/>
      <c r="G61" s="29"/>
    </row>
    <row r="62" spans="1:7" ht="24" thickBot="1">
      <c r="A62" s="30" t="s">
        <v>52</v>
      </c>
      <c r="B62" s="25">
        <f>+'[1]МФ'!B62</f>
        <v>0</v>
      </c>
      <c r="C62" s="25">
        <f>+'[1]МФ'!C62</f>
        <v>65485</v>
      </c>
      <c r="D62" s="25">
        <f>+'[1]МФ'!D62</f>
        <v>0</v>
      </c>
      <c r="E62" s="25">
        <f>+'[1]МФ'!E62</f>
        <v>65485</v>
      </c>
      <c r="F62" s="25">
        <f>+'[1]МФ'!F62</f>
        <v>65485</v>
      </c>
      <c r="G62" s="25">
        <f>+'[1]МФ'!G62</f>
        <v>0</v>
      </c>
    </row>
    <row r="63" spans="1:7" ht="16.5" thickBot="1">
      <c r="A63" s="31" t="s">
        <v>53</v>
      </c>
      <c r="B63" s="25">
        <f>+'[1]МФ'!B63</f>
        <v>0</v>
      </c>
      <c r="C63" s="25">
        <f>+'[1]МФ'!C63</f>
        <v>0</v>
      </c>
      <c r="D63" s="25">
        <f>+'[1]МФ'!D63</f>
        <v>2605701</v>
      </c>
      <c r="E63" s="25">
        <f>+'[1]МФ'!E63</f>
        <v>2065612</v>
      </c>
      <c r="F63" s="25">
        <f>+'[1]МФ'!F63</f>
        <v>1746715</v>
      </c>
      <c r="G63" s="25">
        <f>+'[1]МФ'!G63</f>
        <v>0</v>
      </c>
    </row>
    <row r="64" spans="1:7" ht="16.5" thickBot="1">
      <c r="A64" s="31" t="s">
        <v>54</v>
      </c>
      <c r="B64" s="25">
        <f>+'[1]МФ'!B64</f>
        <v>0</v>
      </c>
      <c r="C64" s="25">
        <f>+'[1]МФ'!C64</f>
        <v>0</v>
      </c>
      <c r="D64" s="25">
        <f>+'[1]МФ'!D64</f>
        <v>-1717</v>
      </c>
      <c r="E64" s="25">
        <f>+'[1]МФ'!E64</f>
        <v>3183</v>
      </c>
      <c r="F64" s="25">
        <f>+'[1]МФ'!F64</f>
        <v>2473</v>
      </c>
      <c r="G64" s="25">
        <f>+'[1]МФ'!G64</f>
        <v>0</v>
      </c>
    </row>
    <row r="65" spans="1:7" ht="24" thickBot="1">
      <c r="A65" s="31" t="s">
        <v>79</v>
      </c>
      <c r="B65" s="25">
        <f>+'[1]МФ'!B65</f>
        <v>0</v>
      </c>
      <c r="C65" s="25">
        <f>+'[1]МФ'!C65</f>
        <v>0</v>
      </c>
      <c r="D65" s="25">
        <f>+'[1]МФ'!D65</f>
        <v>0</v>
      </c>
      <c r="E65" s="25">
        <f>+'[1]МФ'!E65</f>
        <v>0</v>
      </c>
      <c r="F65" s="25">
        <f>+'[1]МФ'!F65</f>
        <v>11313</v>
      </c>
      <c r="G65" s="25">
        <f>+'[1]МФ'!G65</f>
        <v>0</v>
      </c>
    </row>
    <row r="66" spans="1:7" ht="16.5" thickBot="1">
      <c r="A66" s="19"/>
      <c r="B66" s="29"/>
      <c r="C66" s="29"/>
      <c r="D66" s="29"/>
      <c r="E66" s="29"/>
      <c r="F66" s="29"/>
      <c r="G66" s="29"/>
    </row>
    <row r="67" spans="1:7" ht="26.25" thickBot="1">
      <c r="A67" s="5" t="s">
        <v>23</v>
      </c>
      <c r="B67" s="28">
        <f>+B69</f>
        <v>10053000</v>
      </c>
      <c r="C67" s="28">
        <f aca="true" t="shared" si="7" ref="C67:G67">+C69</f>
        <v>1947926</v>
      </c>
      <c r="D67" s="28">
        <f t="shared" si="7"/>
        <v>0</v>
      </c>
      <c r="E67" s="28">
        <f t="shared" si="7"/>
        <v>881</v>
      </c>
      <c r="F67" s="28">
        <f t="shared" si="7"/>
        <v>881</v>
      </c>
      <c r="G67" s="28">
        <f t="shared" si="7"/>
        <v>0</v>
      </c>
    </row>
    <row r="68" spans="1:7" ht="16.5" thickBot="1">
      <c r="A68" s="19" t="s">
        <v>19</v>
      </c>
      <c r="B68" s="29"/>
      <c r="C68" s="29"/>
      <c r="D68" s="29"/>
      <c r="E68" s="29"/>
      <c r="F68" s="29"/>
      <c r="G68" s="29"/>
    </row>
    <row r="69" spans="1:7" ht="16.5" thickBot="1">
      <c r="A69" s="30" t="s">
        <v>55</v>
      </c>
      <c r="B69" s="25">
        <f>+'[1]МФ'!B69</f>
        <v>10053000</v>
      </c>
      <c r="C69" s="25">
        <f>+'[1]МФ'!C69</f>
        <v>1947926</v>
      </c>
      <c r="D69" s="25">
        <f>+'[1]МФ'!D69</f>
        <v>0</v>
      </c>
      <c r="E69" s="25">
        <f>+'[1]МФ'!E69</f>
        <v>881</v>
      </c>
      <c r="F69" s="25">
        <f>+'[1]МФ'!F69</f>
        <v>881</v>
      </c>
      <c r="G69" s="25">
        <f>+'[1]МФ'!G69</f>
        <v>0</v>
      </c>
    </row>
    <row r="70" spans="1:7" ht="16.5" hidden="1" thickBot="1">
      <c r="A70" s="19" t="s">
        <v>24</v>
      </c>
      <c r="B70" s="29"/>
      <c r="C70" s="29"/>
      <c r="D70" s="29"/>
      <c r="E70" s="29"/>
      <c r="F70" s="29"/>
      <c r="G70" s="29"/>
    </row>
    <row r="71" spans="1:7" ht="16.5" thickBot="1">
      <c r="A71" s="19"/>
      <c r="B71" s="29"/>
      <c r="C71" s="29"/>
      <c r="D71" s="29"/>
      <c r="E71" s="29"/>
      <c r="F71" s="29"/>
      <c r="G71" s="29"/>
    </row>
    <row r="72" spans="1:7" ht="16.5" thickBot="1">
      <c r="A72" s="5" t="s">
        <v>25</v>
      </c>
      <c r="B72" s="28">
        <f>+B56+B67</f>
        <v>211340101</v>
      </c>
      <c r="C72" s="28">
        <f aca="true" t="shared" si="8" ref="C72:G72">+C56+C67</f>
        <v>229534863</v>
      </c>
      <c r="D72" s="28">
        <f t="shared" si="8"/>
        <v>58604508</v>
      </c>
      <c r="E72" s="28">
        <f t="shared" si="8"/>
        <v>113014795</v>
      </c>
      <c r="F72" s="28">
        <f t="shared" si="8"/>
        <v>165122219</v>
      </c>
      <c r="G72" s="28">
        <f t="shared" si="8"/>
        <v>0</v>
      </c>
    </row>
    <row r="73" spans="1:7" ht="16.5" thickBot="1">
      <c r="A73" s="19"/>
      <c r="B73" s="20"/>
      <c r="C73" s="20"/>
      <c r="D73" s="20"/>
      <c r="E73" s="20"/>
      <c r="F73" s="20"/>
      <c r="G73" s="20"/>
    </row>
    <row r="74" spans="1:7" ht="16.5" thickBot="1">
      <c r="A74" s="19" t="s">
        <v>26</v>
      </c>
      <c r="B74" s="25">
        <f>+'[1]МФ'!B74</f>
        <v>9898</v>
      </c>
      <c r="C74" s="25">
        <f>+'[1]МФ'!C74</f>
        <v>9898</v>
      </c>
      <c r="D74" s="25">
        <f>+'[1]МФ'!D74</f>
        <v>9815</v>
      </c>
      <c r="E74" s="25">
        <f>+'[1]МФ'!E74</f>
        <v>9713</v>
      </c>
      <c r="F74" s="25">
        <f>+'[1]МФ'!F74</f>
        <v>9694</v>
      </c>
      <c r="G74" s="25">
        <f>+'[1]МФ'!G74</f>
        <v>0</v>
      </c>
    </row>
    <row r="75" spans="1:7" ht="15.75">
      <c r="A75" s="21"/>
      <c r="B75" s="15"/>
      <c r="C75" s="15"/>
      <c r="D75" s="15"/>
      <c r="E75" s="15"/>
      <c r="F75" s="15"/>
      <c r="G75" s="15"/>
    </row>
    <row r="76" spans="1:7" ht="16.5" thickBot="1">
      <c r="A76" s="15"/>
      <c r="B76" s="15"/>
      <c r="C76" s="15"/>
      <c r="D76" s="15"/>
      <c r="E76" s="15"/>
      <c r="F76" s="15"/>
      <c r="G76" s="15"/>
    </row>
    <row r="77" spans="1:7" ht="16.5" thickBot="1">
      <c r="A77" s="44" t="s">
        <v>56</v>
      </c>
      <c r="B77" s="45"/>
      <c r="C77" s="45"/>
      <c r="D77" s="45"/>
      <c r="E77" s="45"/>
      <c r="F77" s="45"/>
      <c r="G77" s="46"/>
    </row>
    <row r="78" spans="1:7" ht="15.75">
      <c r="A78" s="13" t="s">
        <v>16</v>
      </c>
      <c r="B78" s="14" t="s">
        <v>3</v>
      </c>
      <c r="C78" s="14" t="s">
        <v>5</v>
      </c>
      <c r="D78" s="14" t="s">
        <v>7</v>
      </c>
      <c r="E78" s="14" t="s">
        <v>7</v>
      </c>
      <c r="F78" s="14" t="s">
        <v>7</v>
      </c>
      <c r="G78" s="14" t="s">
        <v>7</v>
      </c>
    </row>
    <row r="79" spans="1:7" ht="25.5">
      <c r="A79" s="13" t="s">
        <v>17</v>
      </c>
      <c r="B79" s="14" t="s">
        <v>4</v>
      </c>
      <c r="C79" s="14" t="s">
        <v>6</v>
      </c>
      <c r="D79" s="14" t="s">
        <v>8</v>
      </c>
      <c r="E79" s="14" t="s">
        <v>8</v>
      </c>
      <c r="F79" s="14" t="s">
        <v>8</v>
      </c>
      <c r="G79" s="14" t="s">
        <v>8</v>
      </c>
    </row>
    <row r="80" spans="1:7" ht="26.25" thickBot="1">
      <c r="A80" s="16"/>
      <c r="B80" s="17"/>
      <c r="C80" s="17"/>
      <c r="D80" s="18" t="s">
        <v>9</v>
      </c>
      <c r="E80" s="18" t="s">
        <v>10</v>
      </c>
      <c r="F80" s="18" t="s">
        <v>11</v>
      </c>
      <c r="G80" s="18" t="s">
        <v>12</v>
      </c>
    </row>
    <row r="81" spans="1:7" ht="16.5" thickBot="1">
      <c r="A81" s="5" t="s">
        <v>18</v>
      </c>
      <c r="B81" s="28">
        <f>+B83+B84+B85</f>
        <v>328600</v>
      </c>
      <c r="C81" s="28">
        <f aca="true" t="shared" si="9" ref="C81:G81">+C83+C84+C85</f>
        <v>328600</v>
      </c>
      <c r="D81" s="28">
        <f t="shared" si="9"/>
        <v>105809</v>
      </c>
      <c r="E81" s="28">
        <f t="shared" si="9"/>
        <v>214950</v>
      </c>
      <c r="F81" s="28">
        <f t="shared" si="9"/>
        <v>316535</v>
      </c>
      <c r="G81" s="28">
        <f t="shared" si="9"/>
        <v>0</v>
      </c>
    </row>
    <row r="82" spans="1:7" ht="16.5" thickBot="1">
      <c r="A82" s="19" t="s">
        <v>19</v>
      </c>
      <c r="B82" s="29"/>
      <c r="C82" s="29"/>
      <c r="D82" s="29"/>
      <c r="E82" s="29"/>
      <c r="F82" s="29"/>
      <c r="G82" s="29"/>
    </row>
    <row r="83" spans="1:7" ht="16.5" thickBot="1">
      <c r="A83" s="7" t="s">
        <v>20</v>
      </c>
      <c r="B83" s="25">
        <f>+'[1]МФ'!B83</f>
        <v>232800</v>
      </c>
      <c r="C83" s="25">
        <f>+'[1]МФ'!C83</f>
        <v>232800</v>
      </c>
      <c r="D83" s="25">
        <f>+'[1]МФ'!D83</f>
        <v>74830</v>
      </c>
      <c r="E83" s="25">
        <f>+'[1]МФ'!E83</f>
        <v>156472</v>
      </c>
      <c r="F83" s="25">
        <f>+'[1]МФ'!F83</f>
        <v>238362</v>
      </c>
      <c r="G83" s="25">
        <f>+'[1]МФ'!G83</f>
        <v>0</v>
      </c>
    </row>
    <row r="84" spans="1:7" ht="16.5" thickBot="1">
      <c r="A84" s="7" t="s">
        <v>21</v>
      </c>
      <c r="B84" s="25">
        <f>+'[1]МФ'!B84</f>
        <v>95800</v>
      </c>
      <c r="C84" s="25">
        <f>+'[1]МФ'!C84</f>
        <v>95800</v>
      </c>
      <c r="D84" s="25">
        <f>+'[1]МФ'!D84</f>
        <v>30979</v>
      </c>
      <c r="E84" s="25">
        <f>+'[1]МФ'!E84</f>
        <v>58478</v>
      </c>
      <c r="F84" s="25">
        <f>+'[1]МФ'!F84</f>
        <v>78173</v>
      </c>
      <c r="G84" s="25">
        <f>+'[1]МФ'!G84</f>
        <v>0</v>
      </c>
    </row>
    <row r="85" spans="1:7" ht="16.5" thickBot="1">
      <c r="A85" s="7" t="s">
        <v>22</v>
      </c>
      <c r="B85" s="25">
        <f>+'[1]МФ'!B85</f>
        <v>0</v>
      </c>
      <c r="C85" s="25">
        <f>+'[1]МФ'!C85</f>
        <v>0</v>
      </c>
      <c r="D85" s="25">
        <f>+'[1]МФ'!D85</f>
        <v>0</v>
      </c>
      <c r="E85" s="25">
        <f>+'[1]МФ'!E85</f>
        <v>0</v>
      </c>
      <c r="F85" s="25">
        <f>+'[1]МФ'!F85</f>
        <v>0</v>
      </c>
      <c r="G85" s="25">
        <f>+'[1]МФ'!G85</f>
        <v>0</v>
      </c>
    </row>
    <row r="86" spans="1:7" ht="16.5" thickBot="1">
      <c r="A86" s="19"/>
      <c r="B86" s="29"/>
      <c r="C86" s="29"/>
      <c r="D86" s="29"/>
      <c r="E86" s="29"/>
      <c r="F86" s="29"/>
      <c r="G86" s="29"/>
    </row>
    <row r="87" spans="1:7" ht="26.25" thickBot="1">
      <c r="A87" s="5" t="s">
        <v>23</v>
      </c>
      <c r="B87" s="28">
        <f>+B89+B90</f>
        <v>0</v>
      </c>
      <c r="C87" s="28">
        <f aca="true" t="shared" si="10" ref="C87:G87">+C89+C90</f>
        <v>24500</v>
      </c>
      <c r="D87" s="28">
        <f t="shared" si="10"/>
        <v>0</v>
      </c>
      <c r="E87" s="28">
        <f t="shared" si="10"/>
        <v>0</v>
      </c>
      <c r="F87" s="28">
        <f t="shared" si="10"/>
        <v>0</v>
      </c>
      <c r="G87" s="28">
        <f t="shared" si="10"/>
        <v>0</v>
      </c>
    </row>
    <row r="88" spans="1:7" ht="16.5" thickBot="1">
      <c r="A88" s="19" t="s">
        <v>19</v>
      </c>
      <c r="B88" s="29"/>
      <c r="C88" s="29"/>
      <c r="D88" s="29"/>
      <c r="E88" s="29"/>
      <c r="F88" s="29"/>
      <c r="G88" s="29"/>
    </row>
    <row r="89" spans="1:7" ht="16.5" thickBot="1">
      <c r="A89" s="19" t="s">
        <v>47</v>
      </c>
      <c r="B89" s="29">
        <f>+'[1]МФ'!B89</f>
        <v>0</v>
      </c>
      <c r="C89" s="29">
        <f>+'[1]МФ'!C89</f>
        <v>24500</v>
      </c>
      <c r="D89" s="29">
        <f>+'[1]МФ'!D89</f>
        <v>0</v>
      </c>
      <c r="E89" s="29">
        <f>+'[1]МФ'!E89</f>
        <v>0</v>
      </c>
      <c r="F89" s="29">
        <f>+'[1]МФ'!F89</f>
        <v>0</v>
      </c>
      <c r="G89" s="29">
        <f>+'[1]МФ'!G89</f>
        <v>0</v>
      </c>
    </row>
    <row r="90" spans="1:7" ht="16.5" hidden="1" thickBot="1">
      <c r="A90" s="19" t="s">
        <v>24</v>
      </c>
      <c r="B90" s="29"/>
      <c r="C90" s="29"/>
      <c r="D90" s="29"/>
      <c r="E90" s="29"/>
      <c r="F90" s="29"/>
      <c r="G90" s="29"/>
    </row>
    <row r="91" spans="1:7" ht="16.5" thickBot="1">
      <c r="A91" s="19"/>
      <c r="B91" s="29"/>
      <c r="C91" s="29"/>
      <c r="D91" s="29"/>
      <c r="E91" s="29"/>
      <c r="F91" s="29"/>
      <c r="G91" s="29"/>
    </row>
    <row r="92" spans="1:7" ht="16.5" thickBot="1">
      <c r="A92" s="5" t="s">
        <v>25</v>
      </c>
      <c r="B92" s="28">
        <f>+B81+B87</f>
        <v>328600</v>
      </c>
      <c r="C92" s="28">
        <f aca="true" t="shared" si="11" ref="C92:G92">+C81+C87</f>
        <v>353100</v>
      </c>
      <c r="D92" s="28">
        <f t="shared" si="11"/>
        <v>105809</v>
      </c>
      <c r="E92" s="28">
        <f t="shared" si="11"/>
        <v>214950</v>
      </c>
      <c r="F92" s="28">
        <f t="shared" si="11"/>
        <v>316535</v>
      </c>
      <c r="G92" s="28">
        <f t="shared" si="11"/>
        <v>0</v>
      </c>
    </row>
    <row r="93" spans="1:7" ht="16.5" thickBot="1">
      <c r="A93" s="19"/>
      <c r="B93" s="20"/>
      <c r="C93" s="20"/>
      <c r="D93" s="20"/>
      <c r="E93" s="20"/>
      <c r="F93" s="20"/>
      <c r="G93" s="20"/>
    </row>
    <row r="94" spans="1:7" ht="16.5" thickBot="1">
      <c r="A94" s="19" t="s">
        <v>26</v>
      </c>
      <c r="B94" s="25">
        <f>+'[1]МФ'!B94</f>
        <v>10</v>
      </c>
      <c r="C94" s="25">
        <f>+'[1]МФ'!C94</f>
        <v>10</v>
      </c>
      <c r="D94" s="25">
        <f>+'[1]МФ'!D94</f>
        <v>10</v>
      </c>
      <c r="E94" s="25">
        <f>+'[1]МФ'!E94</f>
        <v>10</v>
      </c>
      <c r="F94" s="25">
        <f>+'[1]МФ'!F94</f>
        <v>10</v>
      </c>
      <c r="G94" s="25">
        <f>+'[1]МФ'!G94</f>
        <v>0</v>
      </c>
    </row>
    <row r="95" spans="1:7" ht="15.75">
      <c r="A95" s="21"/>
      <c r="B95" s="15"/>
      <c r="C95" s="15"/>
      <c r="D95" s="15"/>
      <c r="E95" s="15"/>
      <c r="F95" s="15"/>
      <c r="G95" s="15"/>
    </row>
    <row r="96" spans="1:7" ht="16.5" thickBot="1">
      <c r="A96" s="15"/>
      <c r="B96" s="15"/>
      <c r="C96" s="15"/>
      <c r="D96" s="15"/>
      <c r="E96" s="15"/>
      <c r="F96" s="15"/>
      <c r="G96" s="15"/>
    </row>
    <row r="97" spans="1:7" ht="16.5" thickBot="1">
      <c r="A97" s="41" t="s">
        <v>57</v>
      </c>
      <c r="B97" s="42"/>
      <c r="C97" s="42"/>
      <c r="D97" s="42"/>
      <c r="E97" s="42"/>
      <c r="F97" s="42"/>
      <c r="G97" s="43"/>
    </row>
    <row r="98" spans="1:7" ht="15.75">
      <c r="A98" s="22" t="s">
        <v>16</v>
      </c>
      <c r="B98" s="2" t="s">
        <v>3</v>
      </c>
      <c r="C98" s="2" t="s">
        <v>5</v>
      </c>
      <c r="D98" s="2" t="s">
        <v>7</v>
      </c>
      <c r="E98" s="2" t="s">
        <v>7</v>
      </c>
      <c r="F98" s="2" t="s">
        <v>7</v>
      </c>
      <c r="G98" s="2" t="s">
        <v>7</v>
      </c>
    </row>
    <row r="99" spans="1:7" ht="25.5">
      <c r="A99" s="22" t="s">
        <v>17</v>
      </c>
      <c r="B99" s="2" t="s">
        <v>4</v>
      </c>
      <c r="C99" s="2" t="s">
        <v>6</v>
      </c>
      <c r="D99" s="2" t="s">
        <v>8</v>
      </c>
      <c r="E99" s="2" t="s">
        <v>8</v>
      </c>
      <c r="F99" s="2" t="s">
        <v>8</v>
      </c>
      <c r="G99" s="2" t="s">
        <v>8</v>
      </c>
    </row>
    <row r="100" spans="1:7" ht="26.25" thickBot="1">
      <c r="A100" s="9"/>
      <c r="B100" s="3"/>
      <c r="C100" s="3"/>
      <c r="D100" s="4" t="s">
        <v>9</v>
      </c>
      <c r="E100" s="4" t="s">
        <v>10</v>
      </c>
      <c r="F100" s="4" t="s">
        <v>11</v>
      </c>
      <c r="G100" s="4" t="s">
        <v>12</v>
      </c>
    </row>
    <row r="101" spans="1:7" ht="16.5" thickBot="1">
      <c r="A101" s="10" t="s">
        <v>18</v>
      </c>
      <c r="B101" s="24">
        <f>+B103+B104+B105</f>
        <v>19608177</v>
      </c>
      <c r="C101" s="24">
        <f aca="true" t="shared" si="12" ref="C101:G101">+C103+C104+C105</f>
        <v>32537586</v>
      </c>
      <c r="D101" s="24">
        <f t="shared" si="12"/>
        <v>6907517</v>
      </c>
      <c r="E101" s="24">
        <f t="shared" si="12"/>
        <v>19733521</v>
      </c>
      <c r="F101" s="24">
        <f t="shared" si="12"/>
        <v>29829740</v>
      </c>
      <c r="G101" s="24">
        <f t="shared" si="12"/>
        <v>0</v>
      </c>
    </row>
    <row r="102" spans="1:7" ht="16.5" thickBot="1">
      <c r="A102" s="8" t="s">
        <v>19</v>
      </c>
      <c r="B102" s="25"/>
      <c r="C102" s="25"/>
      <c r="D102" s="25"/>
      <c r="E102" s="25"/>
      <c r="F102" s="25"/>
      <c r="G102" s="25"/>
    </row>
    <row r="103" spans="1:7" ht="16.5" thickBot="1">
      <c r="A103" s="11" t="s">
        <v>20</v>
      </c>
      <c r="B103" s="25">
        <f>+'[1]МФ'!B103</f>
        <v>17045323</v>
      </c>
      <c r="C103" s="25">
        <f>+'[1]МФ'!C103</f>
        <v>17055438</v>
      </c>
      <c r="D103" s="25">
        <f>+'[1]МФ'!D103</f>
        <v>4096845</v>
      </c>
      <c r="E103" s="25">
        <f>+'[1]МФ'!E103</f>
        <v>8796622</v>
      </c>
      <c r="F103" s="25">
        <f>+'[1]МФ'!F103</f>
        <v>14094349</v>
      </c>
      <c r="G103" s="25">
        <f>+'[1]МФ'!G103</f>
        <v>0</v>
      </c>
    </row>
    <row r="104" spans="1:7" ht="16.5" thickBot="1">
      <c r="A104" s="11" t="s">
        <v>21</v>
      </c>
      <c r="B104" s="25">
        <f>+'[1]МФ'!B104</f>
        <v>762854</v>
      </c>
      <c r="C104" s="25">
        <f>+'[1]МФ'!C104</f>
        <v>3247837</v>
      </c>
      <c r="D104" s="25">
        <f>+'[1]МФ'!D104</f>
        <v>1214894</v>
      </c>
      <c r="E104" s="25">
        <f>+'[1]МФ'!E104</f>
        <v>2457419</v>
      </c>
      <c r="F104" s="25">
        <f>+'[1]МФ'!F104</f>
        <v>3213262</v>
      </c>
      <c r="G104" s="25">
        <f>+'[1]МФ'!G104</f>
        <v>0</v>
      </c>
    </row>
    <row r="105" spans="1:7" ht="16.5" thickBot="1">
      <c r="A105" s="11" t="s">
        <v>22</v>
      </c>
      <c r="B105" s="25">
        <f>+'[1]МФ'!B105</f>
        <v>1800000</v>
      </c>
      <c r="C105" s="25">
        <f>+'[1]МФ'!C105</f>
        <v>12234311</v>
      </c>
      <c r="D105" s="25">
        <f>+'[1]МФ'!D105</f>
        <v>1595778</v>
      </c>
      <c r="E105" s="25">
        <f>+'[1]МФ'!E105</f>
        <v>8479480</v>
      </c>
      <c r="F105" s="25">
        <f>+'[1]МФ'!F105</f>
        <v>12522129</v>
      </c>
      <c r="G105" s="25">
        <f>+'[1]МФ'!G105</f>
        <v>0</v>
      </c>
    </row>
    <row r="106" spans="1:7" ht="16.5" thickBot="1">
      <c r="A106" s="8" t="s">
        <v>43</v>
      </c>
      <c r="B106" s="25"/>
      <c r="C106" s="25"/>
      <c r="D106" s="25"/>
      <c r="E106" s="25"/>
      <c r="F106" s="25"/>
      <c r="G106" s="25"/>
    </row>
    <row r="107" spans="1:7" ht="16.5" thickBot="1">
      <c r="A107" s="27" t="s">
        <v>58</v>
      </c>
      <c r="B107" s="25">
        <f>+'[1]МФ'!B107</f>
        <v>0</v>
      </c>
      <c r="C107" s="25">
        <f>+'[1]МФ'!C107</f>
        <v>20693</v>
      </c>
      <c r="D107" s="25">
        <f>+'[1]МФ'!D107</f>
        <v>0</v>
      </c>
      <c r="E107" s="25">
        <f>+'[1]МФ'!E107</f>
        <v>20693</v>
      </c>
      <c r="F107" s="25">
        <f>+'[1]МФ'!F107</f>
        <v>20693</v>
      </c>
      <c r="G107" s="25">
        <f>+'[1]МФ'!G107</f>
        <v>0</v>
      </c>
    </row>
    <row r="108" spans="1:7" ht="16.5" thickBot="1">
      <c r="A108" s="27" t="s">
        <v>59</v>
      </c>
      <c r="B108" s="25">
        <f>+'[1]МФ'!B108</f>
        <v>0</v>
      </c>
      <c r="C108" s="25">
        <f>+'[1]МФ'!C108</f>
        <v>12408716</v>
      </c>
      <c r="D108" s="25">
        <f>+'[1]МФ'!D108</f>
        <v>1798216</v>
      </c>
      <c r="E108" s="25">
        <f>+'[1]МФ'!E108</f>
        <v>8926777</v>
      </c>
      <c r="F108" s="25">
        <f>+'[1]МФ'!F108</f>
        <v>12974075</v>
      </c>
      <c r="G108" s="25">
        <f>+'[1]МФ'!G108</f>
        <v>0</v>
      </c>
    </row>
    <row r="109" spans="1:7" ht="16.5" hidden="1" thickBot="1">
      <c r="A109" s="27" t="s">
        <v>60</v>
      </c>
      <c r="B109" s="25">
        <f>SUM([1]ЦА:#REF!)</f>
        <v>0</v>
      </c>
      <c r="C109" s="25">
        <f>SUM([1]ЦА:#REF!)</f>
        <v>12408716</v>
      </c>
      <c r="D109" s="25">
        <f>SUM([1]ЦА:#REF!)</f>
        <v>1798216</v>
      </c>
      <c r="E109" s="25">
        <f>SUM([1]ЦА:#REF!)</f>
        <v>8926777</v>
      </c>
      <c r="F109" s="25">
        <f>SUM([1]ЦА:#REF!)</f>
        <v>12974075</v>
      </c>
      <c r="G109" s="25">
        <f>SUM([1]ЦА:#REF!)</f>
        <v>0</v>
      </c>
    </row>
    <row r="110" spans="1:7" ht="23.25" hidden="1" thickBot="1">
      <c r="A110" s="27" t="s">
        <v>61</v>
      </c>
      <c r="B110" s="25">
        <f>SUM([1]ЦА:#REF!)</f>
        <v>0</v>
      </c>
      <c r="C110" s="25">
        <f>SUM([1]ЦА:#REF!)</f>
        <v>0</v>
      </c>
      <c r="D110" s="25">
        <f>SUM([1]ЦА:#REF!)</f>
        <v>0</v>
      </c>
      <c r="E110" s="25">
        <f>SUM([1]ЦА:#REF!)</f>
        <v>0</v>
      </c>
      <c r="F110" s="25">
        <f>SUM([1]ЦА:#REF!)</f>
        <v>0</v>
      </c>
      <c r="G110" s="25">
        <f>SUM([1]ЦА:#REF!)</f>
        <v>0</v>
      </c>
    </row>
    <row r="111" spans="1:7" ht="16.5" thickBot="1">
      <c r="A111" s="8"/>
      <c r="B111" s="25"/>
      <c r="C111" s="25"/>
      <c r="D111" s="25"/>
      <c r="E111" s="25"/>
      <c r="F111" s="25"/>
      <c r="G111" s="25"/>
    </row>
    <row r="112" spans="1:7" ht="26.25" thickBot="1">
      <c r="A112" s="10" t="s">
        <v>23</v>
      </c>
      <c r="B112" s="24">
        <f>+B114+B115</f>
        <v>0</v>
      </c>
      <c r="C112" s="24">
        <f aca="true" t="shared" si="13" ref="C112:G112">+C114+C115</f>
        <v>10000</v>
      </c>
      <c r="D112" s="24">
        <f t="shared" si="13"/>
        <v>0</v>
      </c>
      <c r="E112" s="24">
        <f t="shared" si="13"/>
        <v>0</v>
      </c>
      <c r="F112" s="24">
        <f t="shared" si="13"/>
        <v>0</v>
      </c>
      <c r="G112" s="24">
        <f t="shared" si="13"/>
        <v>0</v>
      </c>
    </row>
    <row r="113" spans="1:7" ht="16.5" thickBot="1">
      <c r="A113" s="8" t="s">
        <v>19</v>
      </c>
      <c r="B113" s="25"/>
      <c r="C113" s="25"/>
      <c r="D113" s="25"/>
      <c r="E113" s="25"/>
      <c r="F113" s="25"/>
      <c r="G113" s="25"/>
    </row>
    <row r="114" spans="1:7" ht="16.5" thickBot="1">
      <c r="A114" s="8" t="str">
        <f>+'[1]МФ'!A114</f>
        <v>Комуникационна стратегия</v>
      </c>
      <c r="B114" s="25">
        <f>+'[1]МФ'!B114</f>
        <v>0</v>
      </c>
      <c r="C114" s="25">
        <f>+'[1]МФ'!C114</f>
        <v>10000</v>
      </c>
      <c r="D114" s="25">
        <f>+'[1]МФ'!D114</f>
        <v>0</v>
      </c>
      <c r="E114" s="25">
        <f>+'[1]МФ'!E114</f>
        <v>0</v>
      </c>
      <c r="F114" s="25">
        <f>+'[1]МФ'!F114</f>
        <v>0</v>
      </c>
      <c r="G114" s="25">
        <f>+'[1]МФ'!G114</f>
        <v>0</v>
      </c>
    </row>
    <row r="115" spans="1:7" ht="16.5" hidden="1" thickBot="1">
      <c r="A115" s="8" t="s">
        <v>24</v>
      </c>
      <c r="B115" s="25"/>
      <c r="C115" s="25"/>
      <c r="D115" s="25"/>
      <c r="E115" s="25"/>
      <c r="F115" s="25"/>
      <c r="G115" s="25"/>
    </row>
    <row r="116" spans="1:7" ht="16.5" thickBot="1">
      <c r="A116" s="8"/>
      <c r="B116" s="25"/>
      <c r="C116" s="25"/>
      <c r="D116" s="25"/>
      <c r="E116" s="25"/>
      <c r="F116" s="25"/>
      <c r="G116" s="25"/>
    </row>
    <row r="117" spans="1:7" ht="16.5" thickBot="1">
      <c r="A117" s="10" t="s">
        <v>25</v>
      </c>
      <c r="B117" s="24">
        <f>+B101+B112</f>
        <v>19608177</v>
      </c>
      <c r="C117" s="24">
        <f aca="true" t="shared" si="14" ref="C117:G117">+C101+C112</f>
        <v>32547586</v>
      </c>
      <c r="D117" s="24">
        <f t="shared" si="14"/>
        <v>6907517</v>
      </c>
      <c r="E117" s="24">
        <f t="shared" si="14"/>
        <v>19733521</v>
      </c>
      <c r="F117" s="24">
        <f t="shared" si="14"/>
        <v>29829740</v>
      </c>
      <c r="G117" s="24">
        <f t="shared" si="14"/>
        <v>0</v>
      </c>
    </row>
    <row r="118" spans="1:7" ht="16.5" thickBot="1">
      <c r="A118" s="8"/>
      <c r="B118" s="6"/>
      <c r="C118" s="6"/>
      <c r="D118" s="6"/>
      <c r="E118" s="6"/>
      <c r="F118" s="6"/>
      <c r="G118" s="6"/>
    </row>
    <row r="119" spans="1:7" ht="16.5" thickBot="1">
      <c r="A119" s="8" t="s">
        <v>26</v>
      </c>
      <c r="B119" s="25">
        <f>+'[1]МФ'!B119</f>
        <v>1173</v>
      </c>
      <c r="C119" s="25">
        <f>+'[1]МФ'!C119</f>
        <v>1173</v>
      </c>
      <c r="D119" s="25">
        <f>+'[1]МФ'!D119</f>
        <v>914</v>
      </c>
      <c r="E119" s="25">
        <f>+'[1]МФ'!E119</f>
        <v>1032</v>
      </c>
      <c r="F119" s="25">
        <f>+'[1]МФ'!F119</f>
        <v>1035</v>
      </c>
      <c r="G119" s="25">
        <f>+'[1]МФ'!G119</f>
        <v>0</v>
      </c>
    </row>
    <row r="121" ht="16.5" thickBot="1"/>
    <row r="122" spans="1:7" ht="16.5" thickBot="1">
      <c r="A122" s="41" t="s">
        <v>62</v>
      </c>
      <c r="B122" s="42"/>
      <c r="C122" s="42"/>
      <c r="D122" s="42"/>
      <c r="E122" s="42"/>
      <c r="F122" s="42"/>
      <c r="G122" s="43"/>
    </row>
    <row r="123" spans="1:7" ht="15.75">
      <c r="A123" s="22" t="s">
        <v>16</v>
      </c>
      <c r="B123" s="2" t="s">
        <v>3</v>
      </c>
      <c r="C123" s="2" t="s">
        <v>5</v>
      </c>
      <c r="D123" s="2" t="s">
        <v>7</v>
      </c>
      <c r="E123" s="2" t="s">
        <v>7</v>
      </c>
      <c r="F123" s="2" t="s">
        <v>7</v>
      </c>
      <c r="G123" s="2" t="s">
        <v>7</v>
      </c>
    </row>
    <row r="124" spans="1:7" ht="25.5">
      <c r="A124" s="22" t="s">
        <v>17</v>
      </c>
      <c r="B124" s="2" t="s">
        <v>4</v>
      </c>
      <c r="C124" s="2" t="s">
        <v>6</v>
      </c>
      <c r="D124" s="2" t="s">
        <v>8</v>
      </c>
      <c r="E124" s="2" t="s">
        <v>8</v>
      </c>
      <c r="F124" s="2" t="s">
        <v>8</v>
      </c>
      <c r="G124" s="2" t="s">
        <v>8</v>
      </c>
    </row>
    <row r="125" spans="1:7" ht="26.25" thickBot="1">
      <c r="A125" s="9"/>
      <c r="B125" s="3"/>
      <c r="C125" s="3"/>
      <c r="D125" s="4" t="s">
        <v>9</v>
      </c>
      <c r="E125" s="4" t="s">
        <v>10</v>
      </c>
      <c r="F125" s="4" t="s">
        <v>11</v>
      </c>
      <c r="G125" s="4" t="s">
        <v>12</v>
      </c>
    </row>
    <row r="126" spans="1:7" ht="16.5" thickBot="1">
      <c r="A126" s="10" t="s">
        <v>18</v>
      </c>
      <c r="B126" s="24">
        <f>+B128+B129+B130</f>
        <v>1768600</v>
      </c>
      <c r="C126" s="24">
        <f aca="true" t="shared" si="15" ref="C126:G126">+C128+C129+C130</f>
        <v>1680170</v>
      </c>
      <c r="D126" s="24">
        <f t="shared" si="15"/>
        <v>342281</v>
      </c>
      <c r="E126" s="24">
        <f t="shared" si="15"/>
        <v>688339</v>
      </c>
      <c r="F126" s="24">
        <f t="shared" si="15"/>
        <v>1019438</v>
      </c>
      <c r="G126" s="24">
        <f t="shared" si="15"/>
        <v>0</v>
      </c>
    </row>
    <row r="127" spans="1:7" ht="16.5" thickBot="1">
      <c r="A127" s="8" t="s">
        <v>19</v>
      </c>
      <c r="B127" s="25"/>
      <c r="C127" s="25"/>
      <c r="D127" s="25"/>
      <c r="E127" s="25"/>
      <c r="F127" s="25"/>
      <c r="G127" s="25"/>
    </row>
    <row r="128" spans="1:7" ht="16.5" thickBot="1">
      <c r="A128" s="11" t="s">
        <v>20</v>
      </c>
      <c r="B128" s="25">
        <f>+'[1]МФ'!B128</f>
        <v>1627271</v>
      </c>
      <c r="C128" s="25">
        <f>+'[1]МФ'!C128</f>
        <v>1393831</v>
      </c>
      <c r="D128" s="25">
        <f>+'[1]МФ'!D128</f>
        <v>300000</v>
      </c>
      <c r="E128" s="25">
        <f>+'[1]МФ'!E128</f>
        <v>592729</v>
      </c>
      <c r="F128" s="25">
        <f>+'[1]МФ'!F128</f>
        <v>877723</v>
      </c>
      <c r="G128" s="25">
        <f>+'[1]МФ'!G128</f>
        <v>0</v>
      </c>
    </row>
    <row r="129" spans="1:7" ht="16.5" thickBot="1">
      <c r="A129" s="11" t="s">
        <v>21</v>
      </c>
      <c r="B129" s="25">
        <f>+'[1]МФ'!B129</f>
        <v>126329</v>
      </c>
      <c r="C129" s="25">
        <f>+'[1]МФ'!C129</f>
        <v>286339</v>
      </c>
      <c r="D129" s="25">
        <f>+'[1]МФ'!D129</f>
        <v>42281</v>
      </c>
      <c r="E129" s="25">
        <f>+'[1]МФ'!E129</f>
        <v>95610</v>
      </c>
      <c r="F129" s="25">
        <f>+'[1]МФ'!F129</f>
        <v>141715</v>
      </c>
      <c r="G129" s="25">
        <f>+'[1]МФ'!G129</f>
        <v>0</v>
      </c>
    </row>
    <row r="130" spans="1:7" ht="16.5" thickBot="1">
      <c r="A130" s="11" t="s">
        <v>22</v>
      </c>
      <c r="B130" s="25">
        <f>+'[1]МФ'!B130</f>
        <v>15000</v>
      </c>
      <c r="C130" s="25">
        <f>+'[1]МФ'!C130</f>
        <v>0</v>
      </c>
      <c r="D130" s="25">
        <f>+'[1]МФ'!D130</f>
        <v>0</v>
      </c>
      <c r="E130" s="25">
        <f>+'[1]МФ'!E130</f>
        <v>0</v>
      </c>
      <c r="F130" s="25">
        <f>+'[1]МФ'!F130</f>
        <v>0</v>
      </c>
      <c r="G130" s="25">
        <f>+'[1]МФ'!G130</f>
        <v>0</v>
      </c>
    </row>
    <row r="131" spans="1:7" ht="16.5" thickBot="1">
      <c r="A131" s="8" t="s">
        <v>43</v>
      </c>
      <c r="B131" s="25"/>
      <c r="C131" s="25"/>
      <c r="D131" s="25"/>
      <c r="E131" s="25"/>
      <c r="F131" s="25"/>
      <c r="G131" s="25"/>
    </row>
    <row r="132" spans="1:7" ht="16.5" hidden="1" thickBot="1">
      <c r="A132" s="27" t="s">
        <v>44</v>
      </c>
      <c r="B132" s="25">
        <f>SUM([1]ЦА:#REF!)</f>
        <v>0</v>
      </c>
      <c r="C132" s="25">
        <f>SUM([1]ЦА:#REF!)</f>
        <v>0</v>
      </c>
      <c r="D132" s="25">
        <f>SUM([1]ЦА:#REF!)</f>
        <v>0</v>
      </c>
      <c r="E132" s="25">
        <f>SUM([1]ЦА:#REF!)</f>
        <v>0</v>
      </c>
      <c r="F132" s="25">
        <f>SUM([1]ЦА:#REF!)</f>
        <v>0</v>
      </c>
      <c r="G132" s="25">
        <f>SUM([1]ЦА:#REF!)</f>
        <v>0</v>
      </c>
    </row>
    <row r="133" spans="1:7" ht="16.5" thickBot="1">
      <c r="A133" s="8"/>
      <c r="B133" s="25"/>
      <c r="C133" s="25"/>
      <c r="D133" s="25"/>
      <c r="E133" s="25"/>
      <c r="F133" s="25"/>
      <c r="G133" s="25"/>
    </row>
    <row r="134" spans="1:7" ht="26.25" thickBot="1">
      <c r="A134" s="10" t="s">
        <v>23</v>
      </c>
      <c r="B134" s="24">
        <f>+B136+B137</f>
        <v>0</v>
      </c>
      <c r="C134" s="24">
        <f aca="true" t="shared" si="16" ref="C134:G134">+C136+C137</f>
        <v>0</v>
      </c>
      <c r="D134" s="24">
        <f t="shared" si="16"/>
        <v>0</v>
      </c>
      <c r="E134" s="24">
        <f t="shared" si="16"/>
        <v>0</v>
      </c>
      <c r="F134" s="24">
        <f t="shared" si="16"/>
        <v>0</v>
      </c>
      <c r="G134" s="24">
        <f t="shared" si="16"/>
        <v>0</v>
      </c>
    </row>
    <row r="135" spans="1:7" ht="16.5" thickBot="1">
      <c r="A135" s="8" t="s">
        <v>19</v>
      </c>
      <c r="B135" s="25"/>
      <c r="C135" s="25"/>
      <c r="D135" s="25"/>
      <c r="E135" s="25"/>
      <c r="F135" s="25"/>
      <c r="G135" s="25"/>
    </row>
    <row r="136" spans="1:7" ht="16.5" hidden="1" thickBot="1">
      <c r="A136" s="8" t="s">
        <v>24</v>
      </c>
      <c r="B136" s="25"/>
      <c r="C136" s="25"/>
      <c r="D136" s="25"/>
      <c r="E136" s="25"/>
      <c r="F136" s="25"/>
      <c r="G136" s="25"/>
    </row>
    <row r="137" spans="1:7" ht="16.5" hidden="1" thickBot="1">
      <c r="A137" s="8" t="s">
        <v>24</v>
      </c>
      <c r="B137" s="25"/>
      <c r="C137" s="25"/>
      <c r="D137" s="25"/>
      <c r="E137" s="25"/>
      <c r="F137" s="25"/>
      <c r="G137" s="25"/>
    </row>
    <row r="138" spans="1:7" ht="16.5" thickBot="1">
      <c r="A138" s="8"/>
      <c r="B138" s="25"/>
      <c r="C138" s="25"/>
      <c r="D138" s="25"/>
      <c r="E138" s="25"/>
      <c r="F138" s="25"/>
      <c r="G138" s="25"/>
    </row>
    <row r="139" spans="1:7" ht="16.5" thickBot="1">
      <c r="A139" s="10" t="s">
        <v>25</v>
      </c>
      <c r="B139" s="24">
        <f>+B126+B134</f>
        <v>1768600</v>
      </c>
      <c r="C139" s="24">
        <f aca="true" t="shared" si="17" ref="C139:G139">+C126+C134</f>
        <v>1680170</v>
      </c>
      <c r="D139" s="24">
        <f t="shared" si="17"/>
        <v>342281</v>
      </c>
      <c r="E139" s="24">
        <f t="shared" si="17"/>
        <v>688339</v>
      </c>
      <c r="F139" s="24">
        <f t="shared" si="17"/>
        <v>1019438</v>
      </c>
      <c r="G139" s="24">
        <f t="shared" si="17"/>
        <v>0</v>
      </c>
    </row>
    <row r="140" spans="1:7" ht="16.5" thickBot="1">
      <c r="A140" s="8"/>
      <c r="B140" s="6"/>
      <c r="C140" s="6"/>
      <c r="D140" s="6"/>
      <c r="E140" s="6"/>
      <c r="F140" s="6"/>
      <c r="G140" s="6"/>
    </row>
    <row r="141" spans="1:7" ht="16.5" thickBot="1">
      <c r="A141" s="8" t="s">
        <v>26</v>
      </c>
      <c r="B141" s="25">
        <f>+'[1]МФ'!B141</f>
        <v>53</v>
      </c>
      <c r="C141" s="25">
        <f>+'[1]МФ'!C141</f>
        <v>53</v>
      </c>
      <c r="D141" s="25">
        <f>+'[1]МФ'!D141</f>
        <v>46</v>
      </c>
      <c r="E141" s="25">
        <f>+'[1]МФ'!E141</f>
        <v>47</v>
      </c>
      <c r="F141" s="25">
        <f>+'[1]МФ'!F141</f>
        <v>47</v>
      </c>
      <c r="G141" s="25">
        <f>+'[1]МФ'!G141</f>
        <v>0</v>
      </c>
    </row>
    <row r="143" ht="16.5" thickBot="1"/>
    <row r="144" spans="1:7" ht="16.5" thickBot="1">
      <c r="A144" s="41" t="s">
        <v>63</v>
      </c>
      <c r="B144" s="42"/>
      <c r="C144" s="42"/>
      <c r="D144" s="42"/>
      <c r="E144" s="42"/>
      <c r="F144" s="42"/>
      <c r="G144" s="43"/>
    </row>
    <row r="145" spans="1:7" ht="15.75">
      <c r="A145" s="22" t="s">
        <v>16</v>
      </c>
      <c r="B145" s="2" t="s">
        <v>3</v>
      </c>
      <c r="C145" s="2" t="s">
        <v>5</v>
      </c>
      <c r="D145" s="2" t="s">
        <v>7</v>
      </c>
      <c r="E145" s="2" t="s">
        <v>7</v>
      </c>
      <c r="F145" s="2" t="s">
        <v>7</v>
      </c>
      <c r="G145" s="2" t="s">
        <v>7</v>
      </c>
    </row>
    <row r="146" spans="1:7" ht="25.5">
      <c r="A146" s="22" t="s">
        <v>17</v>
      </c>
      <c r="B146" s="2" t="s">
        <v>4</v>
      </c>
      <c r="C146" s="2" t="s">
        <v>6</v>
      </c>
      <c r="D146" s="2" t="s">
        <v>8</v>
      </c>
      <c r="E146" s="2" t="s">
        <v>8</v>
      </c>
      <c r="F146" s="2" t="s">
        <v>8</v>
      </c>
      <c r="G146" s="2" t="s">
        <v>8</v>
      </c>
    </row>
    <row r="147" spans="1:7" ht="26.25" thickBot="1">
      <c r="A147" s="9"/>
      <c r="B147" s="3"/>
      <c r="C147" s="3"/>
      <c r="D147" s="4" t="s">
        <v>9</v>
      </c>
      <c r="E147" s="4" t="s">
        <v>10</v>
      </c>
      <c r="F147" s="4" t="s">
        <v>11</v>
      </c>
      <c r="G147" s="4" t="s">
        <v>12</v>
      </c>
    </row>
    <row r="148" spans="1:7" ht="16.5" thickBot="1">
      <c r="A148" s="10" t="s">
        <v>18</v>
      </c>
      <c r="B148" s="24">
        <f>+B150+B151+B152</f>
        <v>1168200</v>
      </c>
      <c r="C148" s="24">
        <f aca="true" t="shared" si="18" ref="C148:G148">+C150+C151+C152</f>
        <v>1168200</v>
      </c>
      <c r="D148" s="24">
        <f t="shared" si="18"/>
        <v>243933</v>
      </c>
      <c r="E148" s="24">
        <f t="shared" si="18"/>
        <v>508762</v>
      </c>
      <c r="F148" s="24">
        <f t="shared" si="18"/>
        <v>770048</v>
      </c>
      <c r="G148" s="24">
        <f t="shared" si="18"/>
        <v>0</v>
      </c>
    </row>
    <row r="149" spans="1:7" ht="16.5" thickBot="1">
      <c r="A149" s="8" t="s">
        <v>19</v>
      </c>
      <c r="B149" s="25"/>
      <c r="C149" s="25"/>
      <c r="D149" s="25"/>
      <c r="E149" s="25"/>
      <c r="F149" s="25"/>
      <c r="G149" s="25"/>
    </row>
    <row r="150" spans="1:7" ht="16.5" thickBot="1">
      <c r="A150" s="11" t="s">
        <v>20</v>
      </c>
      <c r="B150" s="25">
        <f>+'[1]МФ'!B150</f>
        <v>962100</v>
      </c>
      <c r="C150" s="25">
        <f>+'[1]МФ'!C150</f>
        <v>962100</v>
      </c>
      <c r="D150" s="25">
        <f>+'[1]МФ'!D150</f>
        <v>204971</v>
      </c>
      <c r="E150" s="25">
        <f>+'[1]МФ'!E150</f>
        <v>426054</v>
      </c>
      <c r="F150" s="25">
        <f>+'[1]МФ'!F150</f>
        <v>648914</v>
      </c>
      <c r="G150" s="25">
        <f>+'[1]МФ'!G150</f>
        <v>0</v>
      </c>
    </row>
    <row r="151" spans="1:7" ht="16.5" thickBot="1">
      <c r="A151" s="11" t="s">
        <v>21</v>
      </c>
      <c r="B151" s="25">
        <f>+'[1]МФ'!B151</f>
        <v>206100</v>
      </c>
      <c r="C151" s="25">
        <f>+'[1]МФ'!C151</f>
        <v>206100</v>
      </c>
      <c r="D151" s="25">
        <f>+'[1]МФ'!D151</f>
        <v>38962</v>
      </c>
      <c r="E151" s="25">
        <f>+'[1]МФ'!E151</f>
        <v>82708</v>
      </c>
      <c r="F151" s="25">
        <f>+'[1]МФ'!F151</f>
        <v>121134</v>
      </c>
      <c r="G151" s="25">
        <f>+'[1]МФ'!G151</f>
        <v>0</v>
      </c>
    </row>
    <row r="152" spans="1:7" ht="16.5" thickBot="1">
      <c r="A152" s="11" t="s">
        <v>22</v>
      </c>
      <c r="B152" s="25">
        <f>+'[1]МФ'!B152</f>
        <v>0</v>
      </c>
      <c r="C152" s="25">
        <f>+'[1]МФ'!C152</f>
        <v>0</v>
      </c>
      <c r="D152" s="25">
        <f>+'[1]МФ'!D152</f>
        <v>0</v>
      </c>
      <c r="E152" s="25">
        <f>+'[1]МФ'!E152</f>
        <v>0</v>
      </c>
      <c r="F152" s="25">
        <f>+'[1]МФ'!F152</f>
        <v>0</v>
      </c>
      <c r="G152" s="25">
        <f>+'[1]МФ'!G152</f>
        <v>0</v>
      </c>
    </row>
    <row r="153" spans="1:7" ht="16.5" thickBot="1">
      <c r="A153" s="8"/>
      <c r="B153" s="25"/>
      <c r="C153" s="25"/>
      <c r="D153" s="25"/>
      <c r="E153" s="25"/>
      <c r="F153" s="25"/>
      <c r="G153" s="25"/>
    </row>
    <row r="154" spans="1:7" ht="26.25" thickBot="1">
      <c r="A154" s="10" t="s">
        <v>23</v>
      </c>
      <c r="B154" s="24">
        <f>+B156</f>
        <v>0</v>
      </c>
      <c r="C154" s="24">
        <f aca="true" t="shared" si="19" ref="C154:G154">+C156</f>
        <v>2200000</v>
      </c>
      <c r="D154" s="24">
        <f t="shared" si="19"/>
        <v>743215</v>
      </c>
      <c r="E154" s="24">
        <f t="shared" si="19"/>
        <v>746768</v>
      </c>
      <c r="F154" s="24">
        <f t="shared" si="19"/>
        <v>1307710</v>
      </c>
      <c r="G154" s="24">
        <f t="shared" si="19"/>
        <v>0</v>
      </c>
    </row>
    <row r="155" spans="1:7" ht="16.5" thickBot="1">
      <c r="A155" s="8" t="s">
        <v>19</v>
      </c>
      <c r="B155" s="25"/>
      <c r="C155" s="25"/>
      <c r="D155" s="25"/>
      <c r="E155" s="25"/>
      <c r="F155" s="25"/>
      <c r="G155" s="25"/>
    </row>
    <row r="156" spans="1:7" ht="35.25" thickBot="1">
      <c r="A156" s="32" t="s">
        <v>64</v>
      </c>
      <c r="B156" s="25">
        <f>+'[1]МФ'!B156</f>
        <v>0</v>
      </c>
      <c r="C156" s="25">
        <f>+'[1]МФ'!C156</f>
        <v>2200000</v>
      </c>
      <c r="D156" s="25">
        <f>+'[1]МФ'!D156</f>
        <v>743215</v>
      </c>
      <c r="E156" s="25">
        <f>+'[1]МФ'!E156</f>
        <v>746768</v>
      </c>
      <c r="F156" s="25">
        <f>+'[1]МФ'!F156</f>
        <v>1307710</v>
      </c>
      <c r="G156" s="25">
        <f>+'[1]МФ'!G156</f>
        <v>0</v>
      </c>
    </row>
    <row r="157" spans="1:7" ht="16.5" hidden="1" thickBot="1">
      <c r="A157" s="8" t="s">
        <v>24</v>
      </c>
      <c r="B157" s="25"/>
      <c r="C157" s="25"/>
      <c r="D157" s="25"/>
      <c r="E157" s="25"/>
      <c r="F157" s="25"/>
      <c r="G157" s="25"/>
    </row>
    <row r="158" spans="1:7" ht="16.5" thickBot="1">
      <c r="A158" s="8"/>
      <c r="B158" s="25"/>
      <c r="C158" s="25"/>
      <c r="D158" s="25"/>
      <c r="E158" s="25"/>
      <c r="F158" s="25"/>
      <c r="G158" s="25"/>
    </row>
    <row r="159" spans="1:7" ht="16.5" thickBot="1">
      <c r="A159" s="10" t="s">
        <v>25</v>
      </c>
      <c r="B159" s="24">
        <f>+B148+B154</f>
        <v>1168200</v>
      </c>
      <c r="C159" s="24">
        <f aca="true" t="shared" si="20" ref="C159:G159">+C148+C154</f>
        <v>3368200</v>
      </c>
      <c r="D159" s="24">
        <f t="shared" si="20"/>
        <v>987148</v>
      </c>
      <c r="E159" s="24">
        <f t="shared" si="20"/>
        <v>1255530</v>
      </c>
      <c r="F159" s="24">
        <f t="shared" si="20"/>
        <v>2077758</v>
      </c>
      <c r="G159" s="24">
        <f t="shared" si="20"/>
        <v>0</v>
      </c>
    </row>
    <row r="160" spans="1:7" ht="16.5" thickBot="1">
      <c r="A160" s="8"/>
      <c r="B160" s="6"/>
      <c r="C160" s="6"/>
      <c r="D160" s="6"/>
      <c r="E160" s="6"/>
      <c r="F160" s="6"/>
      <c r="G160" s="6"/>
    </row>
    <row r="161" spans="1:7" ht="16.5" thickBot="1">
      <c r="A161" s="8" t="s">
        <v>26</v>
      </c>
      <c r="B161" s="25">
        <f>+'[1]МФ'!B161</f>
        <v>27</v>
      </c>
      <c r="C161" s="25">
        <f>+'[1]МФ'!C161</f>
        <v>27</v>
      </c>
      <c r="D161" s="25">
        <f>+'[1]МФ'!D161</f>
        <v>26</v>
      </c>
      <c r="E161" s="25">
        <f>+'[1]МФ'!E161</f>
        <v>27</v>
      </c>
      <c r="F161" s="25">
        <f>+'[1]МФ'!F161</f>
        <v>26</v>
      </c>
      <c r="G161" s="25">
        <f>+'[1]МФ'!G161</f>
        <v>0</v>
      </c>
    </row>
    <row r="163" ht="16.5" thickBot="1"/>
    <row r="164" spans="1:7" ht="16.5" thickBot="1">
      <c r="A164" s="41" t="s">
        <v>39</v>
      </c>
      <c r="B164" s="42"/>
      <c r="C164" s="42"/>
      <c r="D164" s="42"/>
      <c r="E164" s="42"/>
      <c r="F164" s="42"/>
      <c r="G164" s="43"/>
    </row>
    <row r="165" spans="1:7" ht="15.75">
      <c r="A165" s="22" t="s">
        <v>16</v>
      </c>
      <c r="B165" s="2" t="s">
        <v>3</v>
      </c>
      <c r="C165" s="2" t="s">
        <v>5</v>
      </c>
      <c r="D165" s="2" t="s">
        <v>7</v>
      </c>
      <c r="E165" s="2" t="s">
        <v>7</v>
      </c>
      <c r="F165" s="2" t="s">
        <v>7</v>
      </c>
      <c r="G165" s="2" t="s">
        <v>7</v>
      </c>
    </row>
    <row r="166" spans="1:7" ht="25.5">
      <c r="A166" s="22" t="s">
        <v>17</v>
      </c>
      <c r="B166" s="2" t="s">
        <v>4</v>
      </c>
      <c r="C166" s="2" t="s">
        <v>6</v>
      </c>
      <c r="D166" s="2" t="s">
        <v>8</v>
      </c>
      <c r="E166" s="2" t="s">
        <v>8</v>
      </c>
      <c r="F166" s="2" t="s">
        <v>8</v>
      </c>
      <c r="G166" s="2" t="s">
        <v>8</v>
      </c>
    </row>
    <row r="167" spans="1:7" ht="26.25" thickBot="1">
      <c r="A167" s="9"/>
      <c r="B167" s="3"/>
      <c r="C167" s="3"/>
      <c r="D167" s="4" t="s">
        <v>9</v>
      </c>
      <c r="E167" s="4" t="s">
        <v>10</v>
      </c>
      <c r="F167" s="4" t="s">
        <v>11</v>
      </c>
      <c r="G167" s="4" t="s">
        <v>12</v>
      </c>
    </row>
    <row r="168" spans="1:7" ht="16.5" thickBot="1">
      <c r="A168" s="10" t="s">
        <v>18</v>
      </c>
      <c r="B168" s="24">
        <f>+B170+B171+B172</f>
        <v>1500500</v>
      </c>
      <c r="C168" s="24">
        <f aca="true" t="shared" si="21" ref="C168:G168">+C170+C171+C172</f>
        <v>1500500</v>
      </c>
      <c r="D168" s="24">
        <f t="shared" si="21"/>
        <v>-1156660</v>
      </c>
      <c r="E168" s="24">
        <f t="shared" si="21"/>
        <v>-1393602</v>
      </c>
      <c r="F168" s="24">
        <f t="shared" si="21"/>
        <v>-1152095</v>
      </c>
      <c r="G168" s="24">
        <f t="shared" si="21"/>
        <v>0</v>
      </c>
    </row>
    <row r="169" spans="1:7" ht="16.5" thickBot="1">
      <c r="A169" s="8" t="s">
        <v>19</v>
      </c>
      <c r="B169" s="25"/>
      <c r="C169" s="25"/>
      <c r="D169" s="25"/>
      <c r="E169" s="25"/>
      <c r="F169" s="25"/>
      <c r="G169" s="25"/>
    </row>
    <row r="170" spans="1:7" ht="16.5" thickBot="1">
      <c r="A170" s="11" t="s">
        <v>20</v>
      </c>
      <c r="B170" s="25">
        <f>+'[1]МФ'!B170</f>
        <v>1306500</v>
      </c>
      <c r="C170" s="25">
        <f>+'[1]МФ'!C170</f>
        <v>1306500</v>
      </c>
      <c r="D170" s="25">
        <f>+'[1]МФ'!D170</f>
        <v>-1170053</v>
      </c>
      <c r="E170" s="25">
        <f>+'[1]МФ'!E170</f>
        <v>-1414441</v>
      </c>
      <c r="F170" s="25">
        <f>+'[1]МФ'!F170</f>
        <v>-1204481</v>
      </c>
      <c r="G170" s="25">
        <f>+'[1]МФ'!G170</f>
        <v>0</v>
      </c>
    </row>
    <row r="171" spans="1:7" ht="16.5" thickBot="1">
      <c r="A171" s="11" t="s">
        <v>21</v>
      </c>
      <c r="B171" s="25">
        <f>+'[1]МФ'!B171</f>
        <v>194000</v>
      </c>
      <c r="C171" s="25">
        <f>+'[1]МФ'!C171</f>
        <v>194000</v>
      </c>
      <c r="D171" s="25">
        <f>+'[1]МФ'!D171</f>
        <v>3413</v>
      </c>
      <c r="E171" s="25">
        <f>+'[1]МФ'!E171</f>
        <v>20839</v>
      </c>
      <c r="F171" s="25">
        <f>+'[1]МФ'!F171</f>
        <v>52386</v>
      </c>
      <c r="G171" s="25">
        <f>+'[1]МФ'!G171</f>
        <v>0</v>
      </c>
    </row>
    <row r="172" spans="1:7" ht="16.5" thickBot="1">
      <c r="A172" s="11" t="s">
        <v>22</v>
      </c>
      <c r="B172" s="25">
        <f>+'[1]МФ'!B172</f>
        <v>0</v>
      </c>
      <c r="C172" s="25">
        <f>+'[1]МФ'!C172</f>
        <v>0</v>
      </c>
      <c r="D172" s="25">
        <f>+'[1]МФ'!D172</f>
        <v>9980</v>
      </c>
      <c r="E172" s="25">
        <f>+'[1]МФ'!E172</f>
        <v>0</v>
      </c>
      <c r="F172" s="25">
        <f>+'[1]МФ'!F172</f>
        <v>0</v>
      </c>
      <c r="G172" s="25">
        <f>+'[1]МФ'!G172</f>
        <v>0</v>
      </c>
    </row>
    <row r="173" spans="1:7" ht="16.5" thickBot="1">
      <c r="A173" s="8" t="s">
        <v>43</v>
      </c>
      <c r="B173" s="25"/>
      <c r="C173" s="25"/>
      <c r="D173" s="25"/>
      <c r="E173" s="25"/>
      <c r="F173" s="25"/>
      <c r="G173" s="25"/>
    </row>
    <row r="174" spans="1:7" ht="16.5" thickBot="1">
      <c r="A174" s="30" t="s">
        <v>65</v>
      </c>
      <c r="B174" s="25">
        <f>+'[1]МФ'!B174</f>
        <v>0</v>
      </c>
      <c r="C174" s="25">
        <f>+'[1]МФ'!C174</f>
        <v>0</v>
      </c>
      <c r="D174" s="25">
        <f>+'[1]МФ'!D174</f>
        <v>-1178709</v>
      </c>
      <c r="E174" s="25">
        <f>+'[1]МФ'!E174</f>
        <v>-1396286</v>
      </c>
      <c r="F174" s="25">
        <f>+'[1]МФ'!F174</f>
        <v>-1155126</v>
      </c>
      <c r="G174" s="25">
        <f>+'[1]МФ'!G174</f>
        <v>0</v>
      </c>
    </row>
    <row r="175" spans="1:7" ht="16.5" hidden="1" thickBot="1">
      <c r="A175" s="30" t="s">
        <v>44</v>
      </c>
      <c r="B175" s="25">
        <f>+'[1]МФ'!B175</f>
        <v>0</v>
      </c>
      <c r="C175" s="25">
        <f>+'[1]МФ'!C175</f>
        <v>0</v>
      </c>
      <c r="D175" s="25">
        <f>+'[1]МФ'!D175</f>
        <v>0</v>
      </c>
      <c r="E175" s="25">
        <f>+'[1]МФ'!E175</f>
        <v>0</v>
      </c>
      <c r="F175" s="25">
        <f>+'[1]МФ'!F175</f>
        <v>0</v>
      </c>
      <c r="G175" s="25">
        <f>+'[1]МФ'!G175</f>
        <v>0</v>
      </c>
    </row>
    <row r="176" spans="1:7" ht="16.5" thickBot="1">
      <c r="A176" s="8"/>
      <c r="B176" s="25"/>
      <c r="C176" s="25"/>
      <c r="D176" s="25"/>
      <c r="E176" s="25"/>
      <c r="F176" s="25"/>
      <c r="G176" s="25"/>
    </row>
    <row r="177" spans="1:7" ht="26.25" thickBot="1">
      <c r="A177" s="10" t="s">
        <v>23</v>
      </c>
      <c r="B177" s="24">
        <f>+B179+B180</f>
        <v>0</v>
      </c>
      <c r="C177" s="24">
        <f aca="true" t="shared" si="22" ref="C177:G177">+C179+C180</f>
        <v>0</v>
      </c>
      <c r="D177" s="24">
        <f t="shared" si="22"/>
        <v>0</v>
      </c>
      <c r="E177" s="24">
        <f t="shared" si="22"/>
        <v>0</v>
      </c>
      <c r="F177" s="24">
        <f t="shared" si="22"/>
        <v>0</v>
      </c>
      <c r="G177" s="24">
        <f t="shared" si="22"/>
        <v>0</v>
      </c>
    </row>
    <row r="178" spans="1:7" ht="16.5" thickBot="1">
      <c r="A178" s="8" t="s">
        <v>19</v>
      </c>
      <c r="B178" s="25"/>
      <c r="C178" s="25"/>
      <c r="D178" s="25"/>
      <c r="E178" s="25"/>
      <c r="F178" s="25"/>
      <c r="G178" s="25"/>
    </row>
    <row r="179" spans="1:7" ht="16.5" hidden="1" thickBot="1">
      <c r="A179" s="8" t="s">
        <v>24</v>
      </c>
      <c r="B179" s="25"/>
      <c r="C179" s="25"/>
      <c r="D179" s="25"/>
      <c r="E179" s="25"/>
      <c r="F179" s="25"/>
      <c r="G179" s="25"/>
    </row>
    <row r="180" spans="1:7" ht="16.5" hidden="1" thickBot="1">
      <c r="A180" s="8" t="s">
        <v>24</v>
      </c>
      <c r="B180" s="25"/>
      <c r="C180" s="25"/>
      <c r="D180" s="25"/>
      <c r="E180" s="25"/>
      <c r="F180" s="25"/>
      <c r="G180" s="25"/>
    </row>
    <row r="181" spans="1:7" ht="16.5" thickBot="1">
      <c r="A181" s="8"/>
      <c r="B181" s="25"/>
      <c r="C181" s="25"/>
      <c r="D181" s="25"/>
      <c r="E181" s="25"/>
      <c r="F181" s="25"/>
      <c r="G181" s="25"/>
    </row>
    <row r="182" spans="1:7" ht="16.5" thickBot="1">
      <c r="A182" s="10" t="s">
        <v>25</v>
      </c>
      <c r="B182" s="24">
        <f>+B168+B177</f>
        <v>1500500</v>
      </c>
      <c r="C182" s="24">
        <f aca="true" t="shared" si="23" ref="C182:G182">+C168+C177</f>
        <v>1500500</v>
      </c>
      <c r="D182" s="24">
        <f t="shared" si="23"/>
        <v>-1156660</v>
      </c>
      <c r="E182" s="24">
        <f t="shared" si="23"/>
        <v>-1393602</v>
      </c>
      <c r="F182" s="24">
        <f t="shared" si="23"/>
        <v>-1152095</v>
      </c>
      <c r="G182" s="24">
        <f t="shared" si="23"/>
        <v>0</v>
      </c>
    </row>
    <row r="183" spans="1:7" ht="16.5" thickBot="1">
      <c r="A183" s="8"/>
      <c r="B183" s="6"/>
      <c r="C183" s="6"/>
      <c r="D183" s="6"/>
      <c r="E183" s="6"/>
      <c r="F183" s="6"/>
      <c r="G183" s="6"/>
    </row>
    <row r="184" spans="1:7" ht="16.5" thickBot="1">
      <c r="A184" s="8" t="s">
        <v>26</v>
      </c>
      <c r="B184" s="25">
        <f>+'[1]МФ'!B184</f>
        <v>44</v>
      </c>
      <c r="C184" s="25">
        <f>+'[1]МФ'!C184</f>
        <v>44</v>
      </c>
      <c r="D184" s="25">
        <f>+'[1]МФ'!D184</f>
        <v>44</v>
      </c>
      <c r="E184" s="25">
        <f>+'[1]МФ'!E184</f>
        <v>44</v>
      </c>
      <c r="F184" s="25">
        <f>+'[1]МФ'!F184</f>
        <v>44</v>
      </c>
      <c r="G184" s="25">
        <f>+'[1]МФ'!G184</f>
        <v>0</v>
      </c>
    </row>
    <row r="186" ht="16.5" thickBot="1"/>
    <row r="187" spans="1:7" ht="16.5" thickBot="1">
      <c r="A187" s="41" t="s">
        <v>40</v>
      </c>
      <c r="B187" s="42"/>
      <c r="C187" s="42"/>
      <c r="D187" s="42"/>
      <c r="E187" s="42"/>
      <c r="F187" s="42"/>
      <c r="G187" s="43"/>
    </row>
    <row r="188" spans="1:7" ht="15.75">
      <c r="A188" s="22" t="s">
        <v>16</v>
      </c>
      <c r="B188" s="2" t="s">
        <v>3</v>
      </c>
      <c r="C188" s="2" t="s">
        <v>5</v>
      </c>
      <c r="D188" s="2" t="s">
        <v>7</v>
      </c>
      <c r="E188" s="2" t="s">
        <v>7</v>
      </c>
      <c r="F188" s="2" t="s">
        <v>7</v>
      </c>
      <c r="G188" s="2" t="s">
        <v>7</v>
      </c>
    </row>
    <row r="189" spans="1:7" ht="25.5">
      <c r="A189" s="22" t="s">
        <v>17</v>
      </c>
      <c r="B189" s="2" t="s">
        <v>4</v>
      </c>
      <c r="C189" s="2" t="s">
        <v>6</v>
      </c>
      <c r="D189" s="2" t="s">
        <v>8</v>
      </c>
      <c r="E189" s="2" t="s">
        <v>8</v>
      </c>
      <c r="F189" s="2" t="s">
        <v>8</v>
      </c>
      <c r="G189" s="2" t="s">
        <v>8</v>
      </c>
    </row>
    <row r="190" spans="1:7" ht="26.25" thickBot="1">
      <c r="A190" s="9"/>
      <c r="B190" s="3"/>
      <c r="C190" s="3"/>
      <c r="D190" s="4" t="s">
        <v>9</v>
      </c>
      <c r="E190" s="4" t="s">
        <v>10</v>
      </c>
      <c r="F190" s="4" t="s">
        <v>11</v>
      </c>
      <c r="G190" s="4" t="s">
        <v>12</v>
      </c>
    </row>
    <row r="191" spans="1:7" ht="16.5" thickBot="1">
      <c r="A191" s="10" t="s">
        <v>18</v>
      </c>
      <c r="B191" s="24">
        <f>+B193+B194+B195</f>
        <v>243400</v>
      </c>
      <c r="C191" s="24">
        <f aca="true" t="shared" si="24" ref="C191:G191">+C193+C194+C195</f>
        <v>229900</v>
      </c>
      <c r="D191" s="24">
        <f t="shared" si="24"/>
        <v>40518</v>
      </c>
      <c r="E191" s="24">
        <f t="shared" si="24"/>
        <v>85974</v>
      </c>
      <c r="F191" s="24">
        <f t="shared" si="24"/>
        <v>135247</v>
      </c>
      <c r="G191" s="24">
        <f t="shared" si="24"/>
        <v>0</v>
      </c>
    </row>
    <row r="192" spans="1:7" ht="16.5" thickBot="1">
      <c r="A192" s="8" t="s">
        <v>19</v>
      </c>
      <c r="B192" s="25"/>
      <c r="C192" s="25"/>
      <c r="D192" s="25"/>
      <c r="E192" s="25"/>
      <c r="F192" s="25"/>
      <c r="G192" s="25"/>
    </row>
    <row r="193" spans="1:7" ht="16.5" thickBot="1">
      <c r="A193" s="11" t="s">
        <v>20</v>
      </c>
      <c r="B193" s="25">
        <f>+'[1]МФ'!B193</f>
        <v>182979</v>
      </c>
      <c r="C193" s="25">
        <f>+'[1]МФ'!C193</f>
        <v>182979</v>
      </c>
      <c r="D193" s="25">
        <f>+'[1]МФ'!D193</f>
        <v>33005</v>
      </c>
      <c r="E193" s="25">
        <f>+'[1]МФ'!E193</f>
        <v>65377</v>
      </c>
      <c r="F193" s="25">
        <f>+'[1]МФ'!F193</f>
        <v>100958</v>
      </c>
      <c r="G193" s="25">
        <f>+'[1]МФ'!G193</f>
        <v>0</v>
      </c>
    </row>
    <row r="194" spans="1:7" ht="16.5" thickBot="1">
      <c r="A194" s="11" t="s">
        <v>21</v>
      </c>
      <c r="B194" s="25">
        <f>+'[1]МФ'!B194</f>
        <v>55421</v>
      </c>
      <c r="C194" s="25">
        <f>+'[1]МФ'!C194</f>
        <v>45421</v>
      </c>
      <c r="D194" s="25">
        <f>+'[1]МФ'!D194</f>
        <v>7513</v>
      </c>
      <c r="E194" s="25">
        <f>+'[1]МФ'!E194</f>
        <v>19702</v>
      </c>
      <c r="F194" s="25">
        <f>+'[1]МФ'!F194</f>
        <v>33394</v>
      </c>
      <c r="G194" s="25">
        <f>+'[1]МФ'!G194</f>
        <v>0</v>
      </c>
    </row>
    <row r="195" spans="1:7" ht="16.5" thickBot="1">
      <c r="A195" s="11" t="s">
        <v>22</v>
      </c>
      <c r="B195" s="25">
        <f>+'[1]МФ'!B195</f>
        <v>5000</v>
      </c>
      <c r="C195" s="25">
        <f>+'[1]МФ'!C195</f>
        <v>1500</v>
      </c>
      <c r="D195" s="25">
        <f>+'[1]МФ'!D195</f>
        <v>0</v>
      </c>
      <c r="E195" s="25">
        <f>+'[1]МФ'!E195</f>
        <v>895</v>
      </c>
      <c r="F195" s="25">
        <f>+'[1]МФ'!F195</f>
        <v>895</v>
      </c>
      <c r="G195" s="25">
        <f>+'[1]МФ'!G195</f>
        <v>0</v>
      </c>
    </row>
    <row r="196" spans="1:7" ht="16.5" thickBot="1">
      <c r="A196" s="8"/>
      <c r="B196" s="25"/>
      <c r="C196" s="25"/>
      <c r="D196" s="25"/>
      <c r="E196" s="25"/>
      <c r="F196" s="25"/>
      <c r="G196" s="25"/>
    </row>
    <row r="197" spans="1:7" ht="26.25" thickBot="1">
      <c r="A197" s="10" t="s">
        <v>23</v>
      </c>
      <c r="B197" s="24">
        <f>+B199+B200</f>
        <v>11130000</v>
      </c>
      <c r="C197" s="24">
        <f aca="true" t="shared" si="25" ref="C197:G197">+C199+C200</f>
        <v>10549500</v>
      </c>
      <c r="D197" s="24">
        <f t="shared" si="25"/>
        <v>2641757</v>
      </c>
      <c r="E197" s="24">
        <f t="shared" si="25"/>
        <v>5265953</v>
      </c>
      <c r="F197" s="24">
        <f t="shared" si="25"/>
        <v>7927235</v>
      </c>
      <c r="G197" s="24">
        <f t="shared" si="25"/>
        <v>0</v>
      </c>
    </row>
    <row r="198" spans="1:7" ht="16.5" thickBot="1">
      <c r="A198" s="8" t="s">
        <v>19</v>
      </c>
      <c r="B198" s="25"/>
      <c r="C198" s="25"/>
      <c r="D198" s="25"/>
      <c r="E198" s="25"/>
      <c r="F198" s="25"/>
      <c r="G198" s="25"/>
    </row>
    <row r="199" spans="1:7" ht="24" thickBot="1">
      <c r="A199" s="30" t="s">
        <v>66</v>
      </c>
      <c r="B199" s="25">
        <f>+'[1]МФ'!B199</f>
        <v>11130000</v>
      </c>
      <c r="C199" s="25">
        <f>+'[1]МФ'!C199</f>
        <v>10549500</v>
      </c>
      <c r="D199" s="25">
        <f>+'[1]МФ'!D199</f>
        <v>2641757</v>
      </c>
      <c r="E199" s="25">
        <f>+'[1]МФ'!E199</f>
        <v>5265953</v>
      </c>
      <c r="F199" s="25">
        <f>+'[1]МФ'!F199</f>
        <v>7927235</v>
      </c>
      <c r="G199" s="25">
        <f>+'[1]МФ'!G199</f>
        <v>0</v>
      </c>
    </row>
    <row r="200" spans="1:7" ht="16.5" hidden="1" thickBot="1">
      <c r="A200" s="8" t="s">
        <v>24</v>
      </c>
      <c r="B200" s="25"/>
      <c r="C200" s="25"/>
      <c r="D200" s="25"/>
      <c r="E200" s="25"/>
      <c r="F200" s="25"/>
      <c r="G200" s="25"/>
    </row>
    <row r="201" spans="1:7" ht="16.5" thickBot="1">
      <c r="A201" s="8"/>
      <c r="B201" s="25"/>
      <c r="C201" s="25"/>
      <c r="D201" s="25"/>
      <c r="E201" s="25"/>
      <c r="F201" s="25"/>
      <c r="G201" s="25"/>
    </row>
    <row r="202" spans="1:7" ht="16.5" thickBot="1">
      <c r="A202" s="10" t="s">
        <v>25</v>
      </c>
      <c r="B202" s="24">
        <f>+B191+B197</f>
        <v>11373400</v>
      </c>
      <c r="C202" s="24">
        <f aca="true" t="shared" si="26" ref="C202:G202">+C191+C197</f>
        <v>10779400</v>
      </c>
      <c r="D202" s="24">
        <f t="shared" si="26"/>
        <v>2682275</v>
      </c>
      <c r="E202" s="24">
        <f t="shared" si="26"/>
        <v>5351927</v>
      </c>
      <c r="F202" s="24">
        <f t="shared" si="26"/>
        <v>8062482</v>
      </c>
      <c r="G202" s="24">
        <f t="shared" si="26"/>
        <v>0</v>
      </c>
    </row>
    <row r="203" spans="1:7" ht="16.5" thickBot="1">
      <c r="A203" s="8"/>
      <c r="B203" s="6"/>
      <c r="C203" s="6"/>
      <c r="D203" s="6"/>
      <c r="E203" s="6"/>
      <c r="F203" s="6"/>
      <c r="G203" s="6"/>
    </row>
    <row r="204" spans="1:7" ht="16.5" thickBot="1">
      <c r="A204" s="8" t="s">
        <v>26</v>
      </c>
      <c r="B204" s="25">
        <f>+'[1]МФ'!B204</f>
        <v>9</v>
      </c>
      <c r="C204" s="25">
        <f>+'[1]МФ'!C204</f>
        <v>9</v>
      </c>
      <c r="D204" s="25">
        <f>+'[1]МФ'!D204</f>
        <v>9</v>
      </c>
      <c r="E204" s="25">
        <f>+'[1]МФ'!E204</f>
        <v>9</v>
      </c>
      <c r="F204" s="25">
        <f>+'[1]МФ'!F204</f>
        <v>9</v>
      </c>
      <c r="G204" s="25">
        <f>+'[1]МФ'!G204</f>
        <v>0</v>
      </c>
    </row>
    <row r="206" ht="16.5" thickBot="1"/>
    <row r="207" spans="1:7" ht="16.5" thickBot="1">
      <c r="A207" s="41" t="s">
        <v>13</v>
      </c>
      <c r="B207" s="42"/>
      <c r="C207" s="42"/>
      <c r="D207" s="42"/>
      <c r="E207" s="42"/>
      <c r="F207" s="42"/>
      <c r="G207" s="43"/>
    </row>
    <row r="208" spans="1:7" ht="15.75">
      <c r="A208" s="22" t="s">
        <v>16</v>
      </c>
      <c r="B208" s="2" t="s">
        <v>3</v>
      </c>
      <c r="C208" s="2" t="s">
        <v>5</v>
      </c>
      <c r="D208" s="2" t="s">
        <v>7</v>
      </c>
      <c r="E208" s="2" t="s">
        <v>7</v>
      </c>
      <c r="F208" s="2" t="s">
        <v>7</v>
      </c>
      <c r="G208" s="2" t="s">
        <v>7</v>
      </c>
    </row>
    <row r="209" spans="1:7" ht="25.5">
      <c r="A209" s="22" t="s">
        <v>17</v>
      </c>
      <c r="B209" s="2" t="s">
        <v>4</v>
      </c>
      <c r="C209" s="2" t="s">
        <v>6</v>
      </c>
      <c r="D209" s="2" t="s">
        <v>8</v>
      </c>
      <c r="E209" s="2" t="s">
        <v>8</v>
      </c>
      <c r="F209" s="2" t="s">
        <v>8</v>
      </c>
      <c r="G209" s="2" t="s">
        <v>8</v>
      </c>
    </row>
    <row r="210" spans="1:7" ht="26.25" thickBot="1">
      <c r="A210" s="9"/>
      <c r="B210" s="3"/>
      <c r="C210" s="3"/>
      <c r="D210" s="4" t="s">
        <v>9</v>
      </c>
      <c r="E210" s="4" t="s">
        <v>10</v>
      </c>
      <c r="F210" s="4" t="s">
        <v>11</v>
      </c>
      <c r="G210" s="4" t="s">
        <v>12</v>
      </c>
    </row>
    <row r="211" spans="1:7" ht="16.5" thickBot="1">
      <c r="A211" s="10" t="s">
        <v>18</v>
      </c>
      <c r="B211" s="24">
        <f>+B213+B214+B215</f>
        <v>11429722</v>
      </c>
      <c r="C211" s="24">
        <f aca="true" t="shared" si="27" ref="C211:G211">+C213+C214+C215</f>
        <v>19188284</v>
      </c>
      <c r="D211" s="24">
        <f t="shared" si="27"/>
        <v>2582340</v>
      </c>
      <c r="E211" s="24">
        <f t="shared" si="27"/>
        <v>8070263</v>
      </c>
      <c r="F211" s="24">
        <f t="shared" si="27"/>
        <v>12666611</v>
      </c>
      <c r="G211" s="24">
        <f t="shared" si="27"/>
        <v>0</v>
      </c>
    </row>
    <row r="212" spans="1:7" ht="16.5" thickBot="1">
      <c r="A212" s="8" t="s">
        <v>19</v>
      </c>
      <c r="B212" s="25"/>
      <c r="C212" s="25"/>
      <c r="D212" s="25"/>
      <c r="E212" s="25"/>
      <c r="F212" s="25"/>
      <c r="G212" s="25"/>
    </row>
    <row r="213" spans="1:7" ht="16.5" thickBot="1">
      <c r="A213" s="11" t="s">
        <v>20</v>
      </c>
      <c r="B213" s="25">
        <f>+'[1]МФ'!B213</f>
        <v>6262047</v>
      </c>
      <c r="C213" s="25">
        <f>+'[1]МФ'!C213</f>
        <v>6204139</v>
      </c>
      <c r="D213" s="25">
        <f>+'[1]МФ'!D213</f>
        <v>1704637</v>
      </c>
      <c r="E213" s="25">
        <f>+'[1]МФ'!E213</f>
        <v>3500528</v>
      </c>
      <c r="F213" s="25">
        <f>+'[1]МФ'!F213</f>
        <v>5236226</v>
      </c>
      <c r="G213" s="25">
        <f>+'[1]МФ'!G213</f>
        <v>0</v>
      </c>
    </row>
    <row r="214" spans="1:7" ht="16.5" thickBot="1">
      <c r="A214" s="11" t="s">
        <v>21</v>
      </c>
      <c r="B214" s="25">
        <f>+'[1]МФ'!B214</f>
        <v>3813475</v>
      </c>
      <c r="C214" s="25">
        <f>+'[1]МФ'!C214</f>
        <v>10071945</v>
      </c>
      <c r="D214" s="25">
        <f>+'[1]МФ'!D214</f>
        <v>628624</v>
      </c>
      <c r="E214" s="25">
        <f>+'[1]МФ'!E214</f>
        <v>3871122</v>
      </c>
      <c r="F214" s="25">
        <f>+'[1]МФ'!F214</f>
        <v>5996656</v>
      </c>
      <c r="G214" s="25">
        <f>+'[1]МФ'!G214</f>
        <v>0</v>
      </c>
    </row>
    <row r="215" spans="1:7" ht="16.5" thickBot="1">
      <c r="A215" s="11" t="s">
        <v>22</v>
      </c>
      <c r="B215" s="25">
        <f>+'[1]МФ'!B215</f>
        <v>1354200</v>
      </c>
      <c r="C215" s="25">
        <f>+'[1]МФ'!C215</f>
        <v>2912200</v>
      </c>
      <c r="D215" s="25">
        <f>+'[1]МФ'!D215</f>
        <v>249079</v>
      </c>
      <c r="E215" s="25">
        <f>+'[1]МФ'!E215</f>
        <v>698613</v>
      </c>
      <c r="F215" s="25">
        <f>+'[1]МФ'!F215</f>
        <v>1433729</v>
      </c>
      <c r="G215" s="25">
        <f>+'[1]МФ'!G215</f>
        <v>0</v>
      </c>
    </row>
    <row r="216" spans="1:7" ht="16.5" thickBot="1">
      <c r="A216" s="8" t="s">
        <v>43</v>
      </c>
      <c r="B216" s="25"/>
      <c r="C216" s="25"/>
      <c r="D216" s="25"/>
      <c r="E216" s="25"/>
      <c r="F216" s="25"/>
      <c r="G216" s="25"/>
    </row>
    <row r="217" spans="1:7" ht="23.25" thickBot="1">
      <c r="A217" s="33" t="s">
        <v>74</v>
      </c>
      <c r="B217" s="25">
        <f>+'[1]МФ'!B217</f>
        <v>0</v>
      </c>
      <c r="C217" s="25">
        <f>+'[1]МФ'!C217</f>
        <v>8715000</v>
      </c>
      <c r="D217" s="25">
        <f>+'[1]МФ'!D217</f>
        <v>200254</v>
      </c>
      <c r="E217" s="25">
        <f>+'[1]МФ'!E217</f>
        <v>2535314</v>
      </c>
      <c r="F217" s="25">
        <f>+'[1]МФ'!F217</f>
        <v>4720168</v>
      </c>
      <c r="G217" s="25">
        <f>+'[1]МФ'!G217</f>
        <v>0</v>
      </c>
    </row>
    <row r="218" spans="1:7" ht="16.5" thickBot="1">
      <c r="A218" s="30" t="s">
        <v>44</v>
      </c>
      <c r="B218" s="25">
        <f>+'[1]МФ'!B218</f>
        <v>0</v>
      </c>
      <c r="C218" s="25">
        <f>+'[1]МФ'!C218</f>
        <v>0</v>
      </c>
      <c r="D218" s="25">
        <f>+'[1]МФ'!D218</f>
        <v>0</v>
      </c>
      <c r="E218" s="25">
        <f>+'[1]МФ'!E218</f>
        <v>0</v>
      </c>
      <c r="F218" s="25">
        <f>+'[1]МФ'!F218</f>
        <v>118860</v>
      </c>
      <c r="G218" s="25">
        <f>+'[1]МФ'!G218</f>
        <v>0</v>
      </c>
    </row>
    <row r="219" spans="1:7" ht="26.25" thickBot="1">
      <c r="A219" s="10" t="s">
        <v>23</v>
      </c>
      <c r="B219" s="24">
        <f>+B221+B222+B223+B224</f>
        <v>105000</v>
      </c>
      <c r="C219" s="24">
        <f aca="true" t="shared" si="28" ref="C219:G219">+C221+C222+C223+C224</f>
        <v>663578</v>
      </c>
      <c r="D219" s="24">
        <f t="shared" si="28"/>
        <v>30191</v>
      </c>
      <c r="E219" s="24">
        <f t="shared" si="28"/>
        <v>282881</v>
      </c>
      <c r="F219" s="24">
        <f t="shared" si="28"/>
        <v>391304</v>
      </c>
      <c r="G219" s="24">
        <f t="shared" si="28"/>
        <v>0</v>
      </c>
    </row>
    <row r="220" spans="1:7" ht="16.5" thickBot="1">
      <c r="A220" s="8" t="s">
        <v>19</v>
      </c>
      <c r="B220" s="25"/>
      <c r="C220" s="25"/>
      <c r="D220" s="25"/>
      <c r="E220" s="25"/>
      <c r="F220" s="25"/>
      <c r="G220" s="25"/>
    </row>
    <row r="221" spans="1:7" ht="16.5" thickBot="1">
      <c r="A221" s="30" t="s">
        <v>67</v>
      </c>
      <c r="B221" s="25">
        <f>+'[1]МФ'!B221</f>
        <v>105000</v>
      </c>
      <c r="C221" s="25">
        <f>+'[1]МФ'!C221</f>
        <v>105000</v>
      </c>
      <c r="D221" s="25">
        <f>+'[1]МФ'!D221</f>
        <v>12682</v>
      </c>
      <c r="E221" s="25">
        <f>+'[1]МФ'!E221</f>
        <v>24523</v>
      </c>
      <c r="F221" s="25">
        <f>+'[1]МФ'!F221</f>
        <v>33749</v>
      </c>
      <c r="G221" s="25">
        <f>+'[1]МФ'!G221</f>
        <v>0</v>
      </c>
    </row>
    <row r="222" spans="1:7" ht="16.5" thickBot="1">
      <c r="A222" s="30" t="s">
        <v>68</v>
      </c>
      <c r="B222" s="25">
        <f>+'[1]МФ'!B222</f>
        <v>0</v>
      </c>
      <c r="C222" s="25">
        <f>+'[1]МФ'!C222</f>
        <v>58578</v>
      </c>
      <c r="D222" s="25">
        <f>+'[1]МФ'!D222</f>
        <v>17509</v>
      </c>
      <c r="E222" s="25">
        <f>+'[1]МФ'!E222</f>
        <v>55058</v>
      </c>
      <c r="F222" s="25">
        <f>+'[1]МФ'!F222</f>
        <v>75855</v>
      </c>
      <c r="G222" s="25">
        <f>+'[1]МФ'!G222</f>
        <v>0</v>
      </c>
    </row>
    <row r="223" spans="1:7" ht="16.5" thickBot="1">
      <c r="A223" s="30" t="s">
        <v>69</v>
      </c>
      <c r="B223" s="25">
        <f>+'[1]МФ'!B223</f>
        <v>0</v>
      </c>
      <c r="C223" s="25">
        <f>+'[1]МФ'!C223</f>
        <v>500000</v>
      </c>
      <c r="D223" s="25">
        <f>+'[1]МФ'!D223</f>
        <v>0</v>
      </c>
      <c r="E223" s="25">
        <f>+'[1]МФ'!E223</f>
        <v>203300</v>
      </c>
      <c r="F223" s="25">
        <f>+'[1]МФ'!F223</f>
        <v>281700</v>
      </c>
      <c r="G223" s="25">
        <f>+'[1]МФ'!G223</f>
        <v>0</v>
      </c>
    </row>
    <row r="224" spans="1:7" ht="16.5" thickBot="1">
      <c r="A224" s="31"/>
      <c r="B224" s="25"/>
      <c r="C224" s="25"/>
      <c r="D224" s="25"/>
      <c r="E224" s="25"/>
      <c r="F224" s="25"/>
      <c r="G224" s="25"/>
    </row>
    <row r="225" spans="1:7" ht="16.5" thickBot="1">
      <c r="A225" s="10" t="s">
        <v>25</v>
      </c>
      <c r="B225" s="24">
        <f>+B211+B219</f>
        <v>11534722</v>
      </c>
      <c r="C225" s="24">
        <f aca="true" t="shared" si="29" ref="C225:G225">+C211+C219</f>
        <v>19851862</v>
      </c>
      <c r="D225" s="24">
        <f t="shared" si="29"/>
        <v>2612531</v>
      </c>
      <c r="E225" s="24">
        <f t="shared" si="29"/>
        <v>8353144</v>
      </c>
      <c r="F225" s="24">
        <f t="shared" si="29"/>
        <v>13057915</v>
      </c>
      <c r="G225" s="24">
        <f t="shared" si="29"/>
        <v>0</v>
      </c>
    </row>
    <row r="226" spans="1:7" ht="16.5" thickBot="1">
      <c r="A226" s="8"/>
      <c r="B226" s="6"/>
      <c r="C226" s="6"/>
      <c r="D226" s="6"/>
      <c r="E226" s="6"/>
      <c r="F226" s="6"/>
      <c r="G226" s="6"/>
    </row>
    <row r="227" spans="1:7" ht="16.5" thickBot="1">
      <c r="A227" s="8" t="s">
        <v>26</v>
      </c>
      <c r="B227" s="25">
        <f>+'[1]МФ'!B227</f>
        <v>235</v>
      </c>
      <c r="C227" s="25">
        <f>+'[1]МФ'!C227</f>
        <v>214</v>
      </c>
      <c r="D227" s="25">
        <f>+'[1]МФ'!D227</f>
        <v>225</v>
      </c>
      <c r="E227" s="25">
        <f>+'[1]МФ'!E227</f>
        <v>230</v>
      </c>
      <c r="F227" s="25">
        <f>+'[1]МФ'!F227</f>
        <v>210</v>
      </c>
      <c r="G227" s="25">
        <f>+'[1]МФ'!G227</f>
        <v>0</v>
      </c>
    </row>
    <row r="229" ht="16.5" thickBot="1"/>
    <row r="230" spans="1:7" ht="16.5" thickBot="1">
      <c r="A230" s="41" t="s">
        <v>70</v>
      </c>
      <c r="B230" s="42"/>
      <c r="C230" s="42"/>
      <c r="D230" s="42"/>
      <c r="E230" s="42"/>
      <c r="F230" s="42"/>
      <c r="G230" s="43"/>
    </row>
    <row r="231" spans="1:7" ht="15.75">
      <c r="A231" s="22" t="s">
        <v>16</v>
      </c>
      <c r="B231" s="2" t="s">
        <v>3</v>
      </c>
      <c r="C231" s="2" t="s">
        <v>5</v>
      </c>
      <c r="D231" s="2" t="s">
        <v>7</v>
      </c>
      <c r="E231" s="2" t="s">
        <v>7</v>
      </c>
      <c r="F231" s="2" t="s">
        <v>7</v>
      </c>
      <c r="G231" s="2" t="s">
        <v>7</v>
      </c>
    </row>
    <row r="232" spans="1:7" ht="25.5">
      <c r="A232" s="22" t="s">
        <v>17</v>
      </c>
      <c r="B232" s="2" t="s">
        <v>4</v>
      </c>
      <c r="C232" s="2" t="s">
        <v>6</v>
      </c>
      <c r="D232" s="2" t="s">
        <v>8</v>
      </c>
      <c r="E232" s="2" t="s">
        <v>8</v>
      </c>
      <c r="F232" s="2" t="s">
        <v>8</v>
      </c>
      <c r="G232" s="2" t="s">
        <v>8</v>
      </c>
    </row>
    <row r="233" spans="1:7" ht="26.25" thickBot="1">
      <c r="A233" s="9"/>
      <c r="B233" s="3"/>
      <c r="C233" s="3"/>
      <c r="D233" s="4" t="s">
        <v>9</v>
      </c>
      <c r="E233" s="4" t="s">
        <v>10</v>
      </c>
      <c r="F233" s="4" t="s">
        <v>11</v>
      </c>
      <c r="G233" s="4" t="s">
        <v>12</v>
      </c>
    </row>
    <row r="234" spans="1:7" ht="16.5" thickBot="1">
      <c r="A234" s="10" t="s">
        <v>18</v>
      </c>
      <c r="B234" s="24">
        <f>SUM(B236:B238)</f>
        <v>255321400</v>
      </c>
      <c r="C234" s="24">
        <f aca="true" t="shared" si="30" ref="C234:G234">SUM(C236:C238)</f>
        <v>301676456</v>
      </c>
      <c r="D234" s="24">
        <f t="shared" si="30"/>
        <v>71327445</v>
      </c>
      <c r="E234" s="24">
        <f t="shared" si="30"/>
        <v>148959381</v>
      </c>
      <c r="F234" s="24">
        <f t="shared" si="30"/>
        <v>220728906</v>
      </c>
      <c r="G234" s="24">
        <f t="shared" si="30"/>
        <v>0</v>
      </c>
    </row>
    <row r="235" spans="1:7" ht="16.5" thickBot="1">
      <c r="A235" s="8" t="s">
        <v>19</v>
      </c>
      <c r="B235" s="25"/>
      <c r="C235" s="25"/>
      <c r="D235" s="25"/>
      <c r="E235" s="25"/>
      <c r="F235" s="25"/>
      <c r="G235" s="25"/>
    </row>
    <row r="236" spans="1:7" ht="16.5" thickBot="1">
      <c r="A236" s="11" t="s">
        <v>20</v>
      </c>
      <c r="B236" s="25">
        <f aca="true" t="shared" si="31" ref="B236:G238">+B11+B34+B58+B83+B103+B128+B150+B170+B193+B213</f>
        <v>233971400</v>
      </c>
      <c r="C236" s="25">
        <f t="shared" si="31"/>
        <v>234057920</v>
      </c>
      <c r="D236" s="25">
        <f t="shared" si="31"/>
        <v>56947365</v>
      </c>
      <c r="E236" s="25">
        <f t="shared" si="31"/>
        <v>112883442</v>
      </c>
      <c r="F236" s="25">
        <f>+F11+F34+F58+F83+F103+F128+F150+F170+F193+F213</f>
        <v>168891695</v>
      </c>
      <c r="G236" s="25">
        <f t="shared" si="31"/>
        <v>0</v>
      </c>
    </row>
    <row r="237" spans="1:7" ht="16.5" thickBot="1">
      <c r="A237" s="11" t="s">
        <v>21</v>
      </c>
      <c r="B237" s="25">
        <f t="shared" si="31"/>
        <v>16875800</v>
      </c>
      <c r="C237" s="25">
        <f t="shared" si="31"/>
        <v>44165636</v>
      </c>
      <c r="D237" s="25">
        <f t="shared" si="31"/>
        <v>10173322</v>
      </c>
      <c r="E237" s="25">
        <f t="shared" si="31"/>
        <v>24811523</v>
      </c>
      <c r="F237" s="25">
        <f t="shared" si="31"/>
        <v>35902948</v>
      </c>
      <c r="G237" s="25">
        <f t="shared" si="31"/>
        <v>0</v>
      </c>
    </row>
    <row r="238" spans="1:7" ht="16.5" thickBot="1">
      <c r="A238" s="11" t="s">
        <v>22</v>
      </c>
      <c r="B238" s="25">
        <f t="shared" si="31"/>
        <v>4474200</v>
      </c>
      <c r="C238" s="25">
        <f t="shared" si="31"/>
        <v>23452900</v>
      </c>
      <c r="D238" s="25">
        <f t="shared" si="31"/>
        <v>4206758</v>
      </c>
      <c r="E238" s="25">
        <f t="shared" si="31"/>
        <v>11264416</v>
      </c>
      <c r="F238" s="25">
        <f t="shared" si="31"/>
        <v>15934263</v>
      </c>
      <c r="G238" s="25">
        <f t="shared" si="31"/>
        <v>0</v>
      </c>
    </row>
    <row r="239" spans="1:7" ht="16.5" thickBot="1">
      <c r="A239" s="8" t="s">
        <v>43</v>
      </c>
      <c r="B239" s="25"/>
      <c r="C239" s="25"/>
      <c r="D239" s="25"/>
      <c r="E239" s="25"/>
      <c r="F239" s="25"/>
      <c r="G239" s="25"/>
    </row>
    <row r="240" spans="1:7" ht="16.5" thickBot="1">
      <c r="A240" s="26" t="s">
        <v>44</v>
      </c>
      <c r="B240" s="25">
        <f aca="true" t="shared" si="32" ref="B240:G241">+B15</f>
        <v>0</v>
      </c>
      <c r="C240" s="25">
        <f t="shared" si="32"/>
        <v>0</v>
      </c>
      <c r="D240" s="25">
        <f t="shared" si="32"/>
        <v>7182</v>
      </c>
      <c r="E240" s="25">
        <f t="shared" si="32"/>
        <v>208256</v>
      </c>
      <c r="F240" s="25">
        <f t="shared" si="32"/>
        <v>179994</v>
      </c>
      <c r="G240" s="25">
        <f t="shared" si="32"/>
        <v>0</v>
      </c>
    </row>
    <row r="241" spans="1:7" ht="68.25" thickBot="1">
      <c r="A241" s="26" t="s">
        <v>45</v>
      </c>
      <c r="B241" s="25">
        <f t="shared" si="32"/>
        <v>0</v>
      </c>
      <c r="C241" s="25">
        <f t="shared" si="32"/>
        <v>0</v>
      </c>
      <c r="D241" s="25">
        <f t="shared" si="32"/>
        <v>-16415</v>
      </c>
      <c r="E241" s="25">
        <f t="shared" si="32"/>
        <v>115355</v>
      </c>
      <c r="F241" s="25">
        <f t="shared" si="32"/>
        <v>171233</v>
      </c>
      <c r="G241" s="25">
        <f t="shared" si="32"/>
        <v>0</v>
      </c>
    </row>
    <row r="242" spans="1:7" ht="68.25" thickBot="1">
      <c r="A242" s="26" t="s">
        <v>45</v>
      </c>
      <c r="B242" s="25">
        <f aca="true" t="shared" si="33" ref="B242:G243">+B38</f>
        <v>0</v>
      </c>
      <c r="C242" s="25">
        <f t="shared" si="33"/>
        <v>0</v>
      </c>
      <c r="D242" s="25">
        <f t="shared" si="33"/>
        <v>-127711</v>
      </c>
      <c r="E242" s="25">
        <f t="shared" si="33"/>
        <v>-128290</v>
      </c>
      <c r="F242" s="25">
        <f t="shared" si="33"/>
        <v>-110961</v>
      </c>
      <c r="G242" s="25">
        <f t="shared" si="33"/>
        <v>0</v>
      </c>
    </row>
    <row r="243" spans="1:7" ht="16.5" thickBot="1">
      <c r="A243" s="26" t="s">
        <v>80</v>
      </c>
      <c r="B243" s="25">
        <f t="shared" si="33"/>
        <v>0</v>
      </c>
      <c r="C243" s="25">
        <f t="shared" si="33"/>
        <v>0</v>
      </c>
      <c r="D243" s="25">
        <f t="shared" si="33"/>
        <v>0</v>
      </c>
      <c r="E243" s="25">
        <f t="shared" si="33"/>
        <v>22194</v>
      </c>
      <c r="F243" s="25">
        <f t="shared" si="33"/>
        <v>37830</v>
      </c>
      <c r="G243" s="25">
        <f t="shared" si="33"/>
        <v>0</v>
      </c>
    </row>
    <row r="244" spans="1:7" ht="24" thickBot="1">
      <c r="A244" s="30" t="s">
        <v>52</v>
      </c>
      <c r="B244" s="25">
        <f>+B62</f>
        <v>0</v>
      </c>
      <c r="C244" s="25">
        <f aca="true" t="shared" si="34" ref="C244:G246">+C62</f>
        <v>65485</v>
      </c>
      <c r="D244" s="25">
        <f t="shared" si="34"/>
        <v>0</v>
      </c>
      <c r="E244" s="25">
        <f t="shared" si="34"/>
        <v>65485</v>
      </c>
      <c r="F244" s="25">
        <f t="shared" si="34"/>
        <v>65485</v>
      </c>
      <c r="G244" s="25">
        <f t="shared" si="34"/>
        <v>0</v>
      </c>
    </row>
    <row r="245" spans="1:7" ht="16.5" thickBot="1">
      <c r="A245" s="31" t="s">
        <v>80</v>
      </c>
      <c r="B245" s="25">
        <f>+B63</f>
        <v>0</v>
      </c>
      <c r="C245" s="25">
        <f t="shared" si="34"/>
        <v>0</v>
      </c>
      <c r="D245" s="25">
        <f t="shared" si="34"/>
        <v>2605701</v>
      </c>
      <c r="E245" s="25">
        <f t="shared" si="34"/>
        <v>2065612</v>
      </c>
      <c r="F245" s="25">
        <f t="shared" si="34"/>
        <v>1746715</v>
      </c>
      <c r="G245" s="25">
        <f t="shared" si="34"/>
        <v>0</v>
      </c>
    </row>
    <row r="246" spans="1:7" ht="16.5" thickBot="1">
      <c r="A246" s="31" t="s">
        <v>54</v>
      </c>
      <c r="B246" s="25">
        <f>+B64</f>
        <v>0</v>
      </c>
      <c r="C246" s="25">
        <f t="shared" si="34"/>
        <v>0</v>
      </c>
      <c r="D246" s="25">
        <f t="shared" si="34"/>
        <v>-1717</v>
      </c>
      <c r="E246" s="25">
        <f t="shared" si="34"/>
        <v>3183</v>
      </c>
      <c r="F246" s="25">
        <f t="shared" si="34"/>
        <v>2473</v>
      </c>
      <c r="G246" s="25">
        <f t="shared" si="34"/>
        <v>0</v>
      </c>
    </row>
    <row r="247" spans="1:7" ht="24" thickBot="1">
      <c r="A247" s="31" t="str">
        <f>+A65</f>
        <v>Споразумение за командироване между НАП и Белгийската агенция за равитие № SA2014-02</v>
      </c>
      <c r="B247" s="25">
        <f>+B65</f>
        <v>0</v>
      </c>
      <c r="C247" s="25">
        <f aca="true" t="shared" si="35" ref="C247:G247">+C65</f>
        <v>0</v>
      </c>
      <c r="D247" s="25">
        <f t="shared" si="35"/>
        <v>0</v>
      </c>
      <c r="E247" s="25">
        <f t="shared" si="35"/>
        <v>0</v>
      </c>
      <c r="F247" s="25">
        <f t="shared" si="35"/>
        <v>11313</v>
      </c>
      <c r="G247" s="25">
        <f t="shared" si="35"/>
        <v>0</v>
      </c>
    </row>
    <row r="248" spans="1:7" ht="16.5" thickBot="1">
      <c r="A248" s="27" t="s">
        <v>58</v>
      </c>
      <c r="B248" s="25">
        <f aca="true" t="shared" si="36" ref="B248:G251">+B107</f>
        <v>0</v>
      </c>
      <c r="C248" s="25">
        <f t="shared" si="36"/>
        <v>20693</v>
      </c>
      <c r="D248" s="25">
        <f t="shared" si="36"/>
        <v>0</v>
      </c>
      <c r="E248" s="25">
        <f t="shared" si="36"/>
        <v>20693</v>
      </c>
      <c r="F248" s="25">
        <f t="shared" si="36"/>
        <v>20693</v>
      </c>
      <c r="G248" s="25">
        <f t="shared" si="36"/>
        <v>0</v>
      </c>
    </row>
    <row r="249" spans="1:7" ht="16.5" thickBot="1">
      <c r="A249" s="27" t="s">
        <v>59</v>
      </c>
      <c r="B249" s="25">
        <f t="shared" si="36"/>
        <v>0</v>
      </c>
      <c r="C249" s="25">
        <f t="shared" si="36"/>
        <v>12408716</v>
      </c>
      <c r="D249" s="25">
        <f t="shared" si="36"/>
        <v>1798216</v>
      </c>
      <c r="E249" s="25">
        <f t="shared" si="36"/>
        <v>8926777</v>
      </c>
      <c r="F249" s="25">
        <f t="shared" si="36"/>
        <v>12974075</v>
      </c>
      <c r="G249" s="25">
        <f t="shared" si="36"/>
        <v>0</v>
      </c>
    </row>
    <row r="250" spans="1:7" ht="16.5" thickBot="1">
      <c r="A250" s="27" t="s">
        <v>60</v>
      </c>
      <c r="B250" s="25">
        <f t="shared" si="36"/>
        <v>0</v>
      </c>
      <c r="C250" s="25">
        <f t="shared" si="36"/>
        <v>12408716</v>
      </c>
      <c r="D250" s="25">
        <f t="shared" si="36"/>
        <v>1798216</v>
      </c>
      <c r="E250" s="25">
        <f t="shared" si="36"/>
        <v>8926777</v>
      </c>
      <c r="F250" s="25">
        <f t="shared" si="36"/>
        <v>12974075</v>
      </c>
      <c r="G250" s="25">
        <f t="shared" si="36"/>
        <v>0</v>
      </c>
    </row>
    <row r="251" spans="1:7" ht="23.25" thickBot="1">
      <c r="A251" s="27" t="s">
        <v>61</v>
      </c>
      <c r="B251" s="25">
        <f t="shared" si="36"/>
        <v>0</v>
      </c>
      <c r="C251" s="25">
        <f t="shared" si="36"/>
        <v>0</v>
      </c>
      <c r="D251" s="25">
        <f t="shared" si="36"/>
        <v>0</v>
      </c>
      <c r="E251" s="25">
        <f t="shared" si="36"/>
        <v>0</v>
      </c>
      <c r="F251" s="25">
        <f t="shared" si="36"/>
        <v>0</v>
      </c>
      <c r="G251" s="25">
        <f t="shared" si="36"/>
        <v>0</v>
      </c>
    </row>
    <row r="252" spans="1:7" ht="16.5" thickBot="1">
      <c r="A252" s="31" t="s">
        <v>71</v>
      </c>
      <c r="B252" s="25">
        <f>+B132</f>
        <v>0</v>
      </c>
      <c r="C252" s="25">
        <f aca="true" t="shared" si="37" ref="C252:G252">+C132</f>
        <v>0</v>
      </c>
      <c r="D252" s="25">
        <f t="shared" si="37"/>
        <v>0</v>
      </c>
      <c r="E252" s="25">
        <f t="shared" si="37"/>
        <v>0</v>
      </c>
      <c r="F252" s="25">
        <f t="shared" si="37"/>
        <v>0</v>
      </c>
      <c r="G252" s="25">
        <f t="shared" si="37"/>
        <v>0</v>
      </c>
    </row>
    <row r="253" spans="1:7" ht="16.5" thickBot="1">
      <c r="A253" s="30" t="s">
        <v>73</v>
      </c>
      <c r="B253" s="25">
        <f aca="true" t="shared" si="38" ref="B253:G254">+B174</f>
        <v>0</v>
      </c>
      <c r="C253" s="25">
        <f t="shared" si="38"/>
        <v>0</v>
      </c>
      <c r="D253" s="25">
        <f t="shared" si="38"/>
        <v>-1178709</v>
      </c>
      <c r="E253" s="25">
        <f t="shared" si="38"/>
        <v>-1396286</v>
      </c>
      <c r="F253" s="25">
        <f t="shared" si="38"/>
        <v>-1155126</v>
      </c>
      <c r="G253" s="25">
        <f t="shared" si="38"/>
        <v>0</v>
      </c>
    </row>
    <row r="254" spans="1:7" ht="16.5" thickBot="1">
      <c r="A254" s="30" t="s">
        <v>44</v>
      </c>
      <c r="B254" s="25">
        <f t="shared" si="38"/>
        <v>0</v>
      </c>
      <c r="C254" s="25">
        <f t="shared" si="38"/>
        <v>0</v>
      </c>
      <c r="D254" s="25">
        <f t="shared" si="38"/>
        <v>0</v>
      </c>
      <c r="E254" s="25">
        <f t="shared" si="38"/>
        <v>0</v>
      </c>
      <c r="F254" s="25">
        <f t="shared" si="38"/>
        <v>0</v>
      </c>
      <c r="G254" s="25">
        <f t="shared" si="38"/>
        <v>0</v>
      </c>
    </row>
    <row r="255" spans="1:7" ht="23.25" thickBot="1">
      <c r="A255" s="33" t="s">
        <v>75</v>
      </c>
      <c r="B255" s="25">
        <f>+B217</f>
        <v>0</v>
      </c>
      <c r="C255" s="25">
        <f aca="true" t="shared" si="39" ref="C255:G255">+C217</f>
        <v>8715000</v>
      </c>
      <c r="D255" s="25">
        <f t="shared" si="39"/>
        <v>200254</v>
      </c>
      <c r="E255" s="25">
        <f t="shared" si="39"/>
        <v>2535314</v>
      </c>
      <c r="F255" s="25">
        <f t="shared" si="39"/>
        <v>4720168</v>
      </c>
      <c r="G255" s="25">
        <f t="shared" si="39"/>
        <v>0</v>
      </c>
    </row>
    <row r="256" spans="1:7" ht="16.5" thickBot="1">
      <c r="A256" s="33"/>
      <c r="B256" s="25"/>
      <c r="C256" s="25"/>
      <c r="D256" s="25"/>
      <c r="E256" s="25"/>
      <c r="F256" s="25"/>
      <c r="G256" s="25"/>
    </row>
    <row r="257" spans="1:7" ht="26.25" thickBot="1">
      <c r="A257" s="10" t="s">
        <v>23</v>
      </c>
      <c r="B257" s="24">
        <f>SUM(B259:B267)</f>
        <v>21335600</v>
      </c>
      <c r="C257" s="24">
        <f aca="true" t="shared" si="40" ref="C257:G257">SUM(C259:C267)</f>
        <v>25178104</v>
      </c>
      <c r="D257" s="24">
        <f t="shared" si="40"/>
        <v>3385195</v>
      </c>
      <c r="E257" s="24">
        <f t="shared" si="40"/>
        <v>9584875</v>
      </c>
      <c r="F257" s="24">
        <f t="shared" si="40"/>
        <v>18297313</v>
      </c>
      <c r="G257" s="24">
        <f t="shared" si="40"/>
        <v>0</v>
      </c>
    </row>
    <row r="258" spans="1:7" ht="16.5" thickBot="1">
      <c r="A258" s="8" t="s">
        <v>19</v>
      </c>
      <c r="B258" s="25"/>
      <c r="C258" s="25"/>
      <c r="D258" s="25"/>
      <c r="E258" s="25"/>
      <c r="F258" s="25"/>
      <c r="G258" s="25"/>
    </row>
    <row r="259" spans="1:7" ht="16.5" thickBot="1">
      <c r="A259" s="27" t="s">
        <v>46</v>
      </c>
      <c r="B259" s="25">
        <f aca="true" t="shared" si="41" ref="B259:G259">+B20</f>
        <v>47600</v>
      </c>
      <c r="C259" s="25">
        <f t="shared" si="41"/>
        <v>47600</v>
      </c>
      <c r="D259" s="25">
        <f t="shared" si="41"/>
        <v>6174</v>
      </c>
      <c r="E259" s="25">
        <f t="shared" si="41"/>
        <v>13632</v>
      </c>
      <c r="F259" s="25">
        <f t="shared" si="41"/>
        <v>20792</v>
      </c>
      <c r="G259" s="25">
        <f t="shared" si="41"/>
        <v>0</v>
      </c>
    </row>
    <row r="260" spans="1:7" ht="16.5" thickBot="1">
      <c r="A260" s="27" t="s">
        <v>47</v>
      </c>
      <c r="B260" s="25">
        <f>+B89+B114</f>
        <v>0</v>
      </c>
      <c r="C260" s="25">
        <f aca="true" t="shared" si="42" ref="C260:G260">+C89+C114</f>
        <v>34500</v>
      </c>
      <c r="D260" s="25">
        <f t="shared" si="42"/>
        <v>0</v>
      </c>
      <c r="E260" s="25">
        <f t="shared" si="42"/>
        <v>0</v>
      </c>
      <c r="F260" s="25">
        <f t="shared" si="42"/>
        <v>0</v>
      </c>
      <c r="G260" s="25">
        <f t="shared" si="42"/>
        <v>0</v>
      </c>
    </row>
    <row r="261" spans="1:7" ht="16.5" thickBot="1">
      <c r="A261" s="27" t="s">
        <v>50</v>
      </c>
      <c r="B261" s="25">
        <f>+B44</f>
        <v>0</v>
      </c>
      <c r="C261" s="25">
        <f aca="true" t="shared" si="43" ref="C261:G261">+C44</f>
        <v>9735000</v>
      </c>
      <c r="D261" s="25">
        <f t="shared" si="43"/>
        <v>-36142</v>
      </c>
      <c r="E261" s="25">
        <f t="shared" si="43"/>
        <v>3274760</v>
      </c>
      <c r="F261" s="25">
        <f t="shared" si="43"/>
        <v>8649391</v>
      </c>
      <c r="G261" s="25">
        <f t="shared" si="43"/>
        <v>0</v>
      </c>
    </row>
    <row r="262" spans="1:7" ht="16.5" thickBot="1">
      <c r="A262" s="27" t="s">
        <v>55</v>
      </c>
      <c r="B262" s="25">
        <f>+B69</f>
        <v>10053000</v>
      </c>
      <c r="C262" s="25">
        <f aca="true" t="shared" si="44" ref="C262:G262">+C69</f>
        <v>1947926</v>
      </c>
      <c r="D262" s="25">
        <f t="shared" si="44"/>
        <v>0</v>
      </c>
      <c r="E262" s="25">
        <f t="shared" si="44"/>
        <v>881</v>
      </c>
      <c r="F262" s="25">
        <f t="shared" si="44"/>
        <v>881</v>
      </c>
      <c r="G262" s="25">
        <f t="shared" si="44"/>
        <v>0</v>
      </c>
    </row>
    <row r="263" spans="1:7" ht="35.25" thickBot="1">
      <c r="A263" s="32" t="s">
        <v>72</v>
      </c>
      <c r="B263" s="25">
        <f>+B156</f>
        <v>0</v>
      </c>
      <c r="C263" s="25">
        <f aca="true" t="shared" si="45" ref="C263:G263">+C156</f>
        <v>2200000</v>
      </c>
      <c r="D263" s="25">
        <f t="shared" si="45"/>
        <v>743215</v>
      </c>
      <c r="E263" s="25">
        <f t="shared" si="45"/>
        <v>746768</v>
      </c>
      <c r="F263" s="25">
        <f t="shared" si="45"/>
        <v>1307710</v>
      </c>
      <c r="G263" s="25">
        <f t="shared" si="45"/>
        <v>0</v>
      </c>
    </row>
    <row r="264" spans="1:7" ht="24" thickBot="1">
      <c r="A264" s="30" t="s">
        <v>66</v>
      </c>
      <c r="B264" s="25">
        <f>+B199</f>
        <v>11130000</v>
      </c>
      <c r="C264" s="25">
        <f aca="true" t="shared" si="46" ref="C264:G264">+C199</f>
        <v>10549500</v>
      </c>
      <c r="D264" s="25">
        <f t="shared" si="46"/>
        <v>2641757</v>
      </c>
      <c r="E264" s="25">
        <f t="shared" si="46"/>
        <v>5265953</v>
      </c>
      <c r="F264" s="25">
        <f t="shared" si="46"/>
        <v>7927235</v>
      </c>
      <c r="G264" s="25">
        <f t="shared" si="46"/>
        <v>0</v>
      </c>
    </row>
    <row r="265" spans="1:7" ht="16.5" thickBot="1">
      <c r="A265" s="30" t="s">
        <v>67</v>
      </c>
      <c r="B265" s="25">
        <f>+B221</f>
        <v>105000</v>
      </c>
      <c r="C265" s="25">
        <f aca="true" t="shared" si="47" ref="C265:G265">+C221</f>
        <v>105000</v>
      </c>
      <c r="D265" s="25">
        <f t="shared" si="47"/>
        <v>12682</v>
      </c>
      <c r="E265" s="25">
        <f t="shared" si="47"/>
        <v>24523</v>
      </c>
      <c r="F265" s="25">
        <f t="shared" si="47"/>
        <v>33749</v>
      </c>
      <c r="G265" s="25">
        <f t="shared" si="47"/>
        <v>0</v>
      </c>
    </row>
    <row r="266" spans="1:7" ht="16.5" thickBot="1">
      <c r="A266" s="30" t="s">
        <v>68</v>
      </c>
      <c r="B266" s="25">
        <f>+B222</f>
        <v>0</v>
      </c>
      <c r="C266" s="25">
        <f aca="true" t="shared" si="48" ref="C266:G267">+C222</f>
        <v>58578</v>
      </c>
      <c r="D266" s="25">
        <f t="shared" si="48"/>
        <v>17509</v>
      </c>
      <c r="E266" s="25">
        <f t="shared" si="48"/>
        <v>55058</v>
      </c>
      <c r="F266" s="25">
        <f t="shared" si="48"/>
        <v>75855</v>
      </c>
      <c r="G266" s="25">
        <f t="shared" si="48"/>
        <v>0</v>
      </c>
    </row>
    <row r="267" spans="1:7" ht="16.5" thickBot="1">
      <c r="A267" s="30" t="s">
        <v>69</v>
      </c>
      <c r="B267" s="25">
        <f>+B223</f>
        <v>0</v>
      </c>
      <c r="C267" s="25">
        <f t="shared" si="48"/>
        <v>500000</v>
      </c>
      <c r="D267" s="25">
        <f t="shared" si="48"/>
        <v>0</v>
      </c>
      <c r="E267" s="25">
        <f t="shared" si="48"/>
        <v>203300</v>
      </c>
      <c r="F267" s="25">
        <f t="shared" si="48"/>
        <v>281700</v>
      </c>
      <c r="G267" s="25">
        <f t="shared" si="48"/>
        <v>0</v>
      </c>
    </row>
    <row r="268" spans="1:7" ht="16.5" thickBot="1">
      <c r="A268" s="8"/>
      <c r="B268" s="25"/>
      <c r="C268" s="25"/>
      <c r="D268" s="25"/>
      <c r="E268" s="25"/>
      <c r="F268" s="25"/>
      <c r="G268" s="25"/>
    </row>
    <row r="269" spans="1:7" ht="16.5" thickBot="1">
      <c r="A269" s="10" t="s">
        <v>25</v>
      </c>
      <c r="B269" s="24">
        <f>+B234+B257</f>
        <v>276657000</v>
      </c>
      <c r="C269" s="24">
        <f aca="true" t="shared" si="49" ref="C269:G269">+C234+C257</f>
        <v>326854560</v>
      </c>
      <c r="D269" s="24">
        <f t="shared" si="49"/>
        <v>74712640</v>
      </c>
      <c r="E269" s="24">
        <f t="shared" si="49"/>
        <v>158544256</v>
      </c>
      <c r="F269" s="24">
        <f t="shared" si="49"/>
        <v>239026219</v>
      </c>
      <c r="G269" s="24">
        <f t="shared" si="49"/>
        <v>0</v>
      </c>
    </row>
    <row r="270" spans="1:7" ht="16.5" thickBot="1">
      <c r="A270" s="8"/>
      <c r="B270" s="6"/>
      <c r="C270" s="6"/>
      <c r="D270" s="6"/>
      <c r="E270" s="6"/>
      <c r="F270" s="6"/>
      <c r="G270" s="6"/>
    </row>
    <row r="271" spans="1:7" ht="16.5" thickBot="1">
      <c r="A271" s="8" t="s">
        <v>26</v>
      </c>
      <c r="B271" s="35">
        <f>+B25+B49+B74+B94+B119+B141+B161+B184+B204+B227</f>
        <v>11992</v>
      </c>
      <c r="C271" s="35">
        <f aca="true" t="shared" si="50" ref="C271:G271">+C25+C49+C74+C94+C119+C141+C161+C184+C204+C227</f>
        <v>11971</v>
      </c>
      <c r="D271" s="35">
        <f t="shared" si="50"/>
        <v>11620</v>
      </c>
      <c r="E271" s="35">
        <f t="shared" si="50"/>
        <v>11640</v>
      </c>
      <c r="F271" s="35">
        <f t="shared" si="50"/>
        <v>11603</v>
      </c>
      <c r="G271" s="35">
        <f t="shared" si="50"/>
        <v>0</v>
      </c>
    </row>
    <row r="276" ht="15.75">
      <c r="C276" s="36"/>
    </row>
  </sheetData>
  <mergeCells count="14">
    <mergeCell ref="A52:G52"/>
    <mergeCell ref="A2:G2"/>
    <mergeCell ref="A3:G3"/>
    <mergeCell ref="A4:G4"/>
    <mergeCell ref="A5:G5"/>
    <mergeCell ref="A28:G28"/>
    <mergeCell ref="A187:G187"/>
    <mergeCell ref="A207:G207"/>
    <mergeCell ref="A230:G230"/>
    <mergeCell ref="A77:G77"/>
    <mergeCell ref="A97:G97"/>
    <mergeCell ref="A122:G122"/>
    <mergeCell ref="A144:G144"/>
    <mergeCell ref="A164:G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rowBreaks count="10" manualBreakCount="10">
    <brk id="26" max="16383" man="1"/>
    <brk id="50" max="16383" man="1"/>
    <brk id="75" max="16383" man="1"/>
    <brk id="95" max="16383" man="1"/>
    <brk id="120" max="16383" man="1"/>
    <brk id="142" max="16383" man="1"/>
    <brk id="162" max="16383" man="1"/>
    <brk id="185" max="16383" man="1"/>
    <brk id="205" max="16383" man="1"/>
    <brk id="2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Милва Тренчева</cp:lastModifiedBy>
  <cp:lastPrinted>2014-10-30T14:10:55Z</cp:lastPrinted>
  <dcterms:created xsi:type="dcterms:W3CDTF">2014-04-04T08:25:26Z</dcterms:created>
  <dcterms:modified xsi:type="dcterms:W3CDTF">2014-10-30T14:11:19Z</dcterms:modified>
  <cp:category/>
  <cp:version/>
  <cp:contentType/>
  <cp:contentStatus/>
</cp:coreProperties>
</file>