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стартова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lmalchev</author>
  </authors>
  <commentList>
    <comment ref="C6" authorId="0">
      <text>
        <r>
          <rPr>
            <b/>
            <sz val="10"/>
            <color indexed="12"/>
            <rFont val="Tahoma"/>
            <family val="2"/>
          </rPr>
          <t>Click the following link</t>
        </r>
        <r>
          <rPr>
            <sz val="10"/>
            <rFont val="Tahoma"/>
            <family val="2"/>
          </rPr>
          <t xml:space="preserve">    за да се отвори справката по съставни бюджети</t>
        </r>
      </text>
    </comment>
  </commentList>
</comments>
</file>

<file path=xl/sharedStrings.xml><?xml version="1.0" encoding="utf-8"?>
<sst xmlns="http://schemas.openxmlformats.org/spreadsheetml/2006/main" count="51" uniqueCount="51">
  <si>
    <t>ПОКАЗАТЕЛИ</t>
  </si>
  <si>
    <t xml:space="preserve"> I. Приходи и помощи</t>
  </si>
  <si>
    <t xml:space="preserve">  Данъчни приходи</t>
  </si>
  <si>
    <t xml:space="preserve">  Неданъчни приходи</t>
  </si>
  <si>
    <t xml:space="preserve">  Трансфери за отчислени приходи</t>
  </si>
  <si>
    <t xml:space="preserve">  Помощи</t>
  </si>
  <si>
    <t xml:space="preserve"> ІІ. Разходи </t>
  </si>
  <si>
    <t xml:space="preserve">  Заплати и възнаграждения за персонала</t>
  </si>
  <si>
    <t xml:space="preserve">  Социални и здравно-осигурителни вноски </t>
  </si>
  <si>
    <t xml:space="preserve">  Текуща издръжка </t>
  </si>
  <si>
    <t xml:space="preserve">  Лихви</t>
  </si>
  <si>
    <t xml:space="preserve"> Социални разходи, стипендии </t>
  </si>
  <si>
    <t xml:space="preserve"> Субсидии </t>
  </si>
  <si>
    <t xml:space="preserve"> ІІІ. Трансфери-нето /предоставени(-); получени(+)/</t>
  </si>
  <si>
    <t xml:space="preserve">  Трансфери (субсидии/вноски,временни заеми) от/за ЦБ (нето)</t>
  </si>
  <si>
    <t xml:space="preserve"> Външно финансиране - нето</t>
  </si>
  <si>
    <t xml:space="preserve">     Външни заеми и погашения (нето)</t>
  </si>
  <si>
    <t xml:space="preserve">     Погашения по предоставени кредити на др. държави (+)</t>
  </si>
  <si>
    <t xml:space="preserve">     Операции с ценни книжа и финансови активи </t>
  </si>
  <si>
    <t xml:space="preserve">     Депозити (нето) в чужбина</t>
  </si>
  <si>
    <t xml:space="preserve"> Вътрешно финансиране - нето</t>
  </si>
  <si>
    <t xml:space="preserve">      Небанково - нето</t>
  </si>
  <si>
    <t xml:space="preserve">      Банково - нето</t>
  </si>
  <si>
    <t xml:space="preserve"> Приватизация, придобиване на дялове и акции, </t>
  </si>
  <si>
    <t xml:space="preserve">  и възмездни  средства - нето</t>
  </si>
  <si>
    <t xml:space="preserve">         в т.ч.: приходи от приватизация</t>
  </si>
  <si>
    <t xml:space="preserve"> Капиталови разходи и нетен прираст на държавния резерв</t>
  </si>
  <si>
    <t xml:space="preserve">     Лихви по външни заеми</t>
  </si>
  <si>
    <t xml:space="preserve">     Лихви по вътрешни заеми</t>
  </si>
  <si>
    <t>Консолидирана фискална програма</t>
  </si>
  <si>
    <t>КОНСОЛИДИРАНА ФИСКАЛНА ПРОГРАМА - НАЦИОНАЛЕН БЮДЖЕТ И ЕВРОПЕЙСКИ СРЕДСТВА</t>
  </si>
  <si>
    <t>ИНФОРМАЦИЯ ЗА ИЗПЪЛНЕНИЕТО НА</t>
  </si>
  <si>
    <t>к.4</t>
  </si>
  <si>
    <t>к.1</t>
  </si>
  <si>
    <t>к.2=к.3+к.4</t>
  </si>
  <si>
    <t>к.3</t>
  </si>
  <si>
    <t>(млн.лв.)</t>
  </si>
  <si>
    <t xml:space="preserve"> V. Бюджетно салдо (дефицит "-" / излишък "+") = /I-II+III-IV/</t>
  </si>
  <si>
    <t xml:space="preserve"> VI. Финансиране </t>
  </si>
  <si>
    <t xml:space="preserve"> IV.  Вноска в общия бюджет на ЕС</t>
  </si>
  <si>
    <t xml:space="preserve">  Други трансфери и временни безлихвени заеми (нето)</t>
  </si>
  <si>
    <t xml:space="preserve">Национален бюджет </t>
  </si>
  <si>
    <r>
      <t xml:space="preserve">Европейски средства </t>
    </r>
    <r>
      <rPr>
        <b/>
        <vertAlign val="superscript"/>
        <sz val="12"/>
        <rFont val="Arial"/>
        <family val="2"/>
      </rPr>
      <t>1</t>
    </r>
  </si>
  <si>
    <t xml:space="preserve"> Забележка: </t>
  </si>
  <si>
    <t>1 Европейски средства - включват средствата по предприсъединителни инструменти на ЕС, средствата по оперативни програми от Кохезионния и Структурните фондове на ЕС (управлявани от Националния фонд към МФ), както и Европейския земеделски фонд за развитие на селските райони и Европейския фонд за рибарство (управлявани от Разплащателната агенция към ДФ"Земеделие"). В европейските средства участват и средствата от национално съфинансиране.</t>
  </si>
  <si>
    <t>3 Източник на данните са месечните отчети за касовото изпълнение на бюджетите и извънбюджетните сметки и фондове на първостепенните разпоредители с бюджетни кредити.</t>
  </si>
  <si>
    <t xml:space="preserve">      в т.ч.</t>
  </si>
  <si>
    <r>
      <t xml:space="preserve">        Възстановени суми от ЕС (+) 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2</t>
    </r>
  </si>
  <si>
    <r>
      <t xml:space="preserve">        Авансови плащания от националния бюджет за сметка на ЕС(-) </t>
    </r>
    <r>
      <rPr>
        <b/>
        <vertAlign val="superscript"/>
        <sz val="10"/>
        <rFont val="Times New Roman"/>
        <family val="1"/>
      </rPr>
      <t>2</t>
    </r>
  </si>
  <si>
    <t>2 Включват изплатените и възстановени средства по извънбюджетната сметка на ДФ "Земеделие" по прилагане на Общата селскостопанска политика на ЕС в частта и за директни плащания към земеделските производители, плащанията за пазарната подкрепа и други.</t>
  </si>
  <si>
    <t>КЪМ 31.05.2013 ГОДИНА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</si>
</sst>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%"/>
    <numFmt numFmtId="174" formatCode="0.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#,##0.0000"/>
    <numFmt numFmtId="182" formatCode="#,##0.000000"/>
    <numFmt numFmtId="183" formatCode="#,##0.00000"/>
    <numFmt numFmtId="184" formatCode="[$-402]dd\ mmmm\ yyyy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Arial Cyr"/>
      <family val="0"/>
    </font>
    <font>
      <sz val="10"/>
      <color indexed="10"/>
      <name val="Arial"/>
      <family val="0"/>
    </font>
    <font>
      <sz val="9"/>
      <name val="Arial"/>
      <family val="2"/>
    </font>
    <font>
      <b/>
      <vertAlign val="superscript"/>
      <sz val="12"/>
      <name val="Arial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sz val="10"/>
      <color indexed="9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Arial"/>
      <family val="0"/>
    </font>
    <font>
      <sz val="10"/>
      <name val="Arial Cyr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medium">
        <color indexed="9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172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72" fontId="10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13" xfId="0" applyFont="1" applyFill="1" applyBorder="1" applyAlignment="1">
      <alignment/>
    </xf>
    <xf numFmtId="172" fontId="10" fillId="0" borderId="14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3" xfId="57" applyNumberFormat="1" applyFont="1" applyFill="1" applyBorder="1">
      <alignment/>
      <protection/>
    </xf>
    <xf numFmtId="0" fontId="9" fillId="0" borderId="15" xfId="0" applyFont="1" applyFill="1" applyBorder="1" applyAlignment="1">
      <alignment/>
    </xf>
    <xf numFmtId="172" fontId="9" fillId="0" borderId="16" xfId="0" applyNumberFormat="1" applyFont="1" applyFill="1" applyBorder="1" applyAlignment="1">
      <alignment/>
    </xf>
    <xf numFmtId="172" fontId="9" fillId="0" borderId="17" xfId="0" applyNumberFormat="1" applyFont="1" applyFill="1" applyBorder="1" applyAlignment="1">
      <alignment/>
    </xf>
    <xf numFmtId="0" fontId="11" fillId="33" borderId="18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14" fillId="0" borderId="11" xfId="0" applyFont="1" applyBorder="1" applyAlignment="1">
      <alignment/>
    </xf>
    <xf numFmtId="0" fontId="15" fillId="34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174" fontId="19" fillId="0" borderId="0" xfId="0" applyNumberFormat="1" applyFont="1" applyBorder="1" applyAlignment="1">
      <alignment/>
    </xf>
    <xf numFmtId="174" fontId="19" fillId="0" borderId="14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8" fillId="0" borderId="23" xfId="0" applyFont="1" applyFill="1" applyBorder="1" applyAlignment="1" quotePrefix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7" fillId="0" borderId="24" xfId="0" applyFont="1" applyBorder="1" applyAlignment="1">
      <alignment horizontal="right"/>
    </xf>
    <xf numFmtId="0" fontId="0" fillId="0" borderId="24" xfId="0" applyFill="1" applyBorder="1" applyAlignment="1">
      <alignment/>
    </xf>
    <xf numFmtId="0" fontId="9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12" fillId="0" borderId="26" xfId="0" applyFont="1" applyBorder="1" applyAlignment="1">
      <alignment/>
    </xf>
    <xf numFmtId="0" fontId="7" fillId="0" borderId="23" xfId="0" applyFont="1" applyFill="1" applyBorder="1" applyAlignment="1">
      <alignment wrapText="1"/>
    </xf>
    <xf numFmtId="0" fontId="7" fillId="0" borderId="23" xfId="0" applyFont="1" applyFill="1" applyBorder="1" applyAlignment="1">
      <alignment/>
    </xf>
    <xf numFmtId="0" fontId="20" fillId="0" borderId="23" xfId="0" applyFont="1" applyFill="1" applyBorder="1" applyAlignment="1">
      <alignment wrapText="1"/>
    </xf>
    <xf numFmtId="172" fontId="0" fillId="0" borderId="21" xfId="0" applyNumberFormat="1" applyFill="1" applyBorder="1" applyAlignment="1">
      <alignment/>
    </xf>
    <xf numFmtId="172" fontId="0" fillId="0" borderId="23" xfId="0" applyNumberFormat="1" applyFill="1" applyBorder="1" applyAlignment="1">
      <alignment/>
    </xf>
    <xf numFmtId="0" fontId="20" fillId="0" borderId="27" xfId="0" applyFont="1" applyBorder="1" applyAlignment="1">
      <alignment wrapText="1"/>
    </xf>
    <xf numFmtId="0" fontId="20" fillId="0" borderId="24" xfId="0" applyFont="1" applyFill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23" xfId="0" applyFont="1" applyFill="1" applyBorder="1" applyAlignment="1">
      <alignment wrapText="1"/>
    </xf>
    <xf numFmtId="0" fontId="9" fillId="0" borderId="28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9" fillId="36" borderId="13" xfId="0" applyFont="1" applyFill="1" applyBorder="1" applyAlignment="1">
      <alignment/>
    </xf>
    <xf numFmtId="172" fontId="9" fillId="36" borderId="0" xfId="0" applyNumberFormat="1" applyFont="1" applyFill="1" applyBorder="1" applyAlignment="1">
      <alignment/>
    </xf>
    <xf numFmtId="172" fontId="9" fillId="36" borderId="14" xfId="0" applyNumberFormat="1" applyFont="1" applyFill="1" applyBorder="1" applyAlignment="1">
      <alignment/>
    </xf>
    <xf numFmtId="0" fontId="9" fillId="0" borderId="29" xfId="0" applyNumberFormat="1" applyFont="1" applyFill="1" applyBorder="1" applyAlignment="1">
      <alignment horizontal="left" wrapText="1"/>
    </xf>
    <xf numFmtId="0" fontId="9" fillId="0" borderId="30" xfId="0" applyNumberFormat="1" applyFont="1" applyFill="1" applyBorder="1" applyAlignment="1">
      <alignment horizontal="left" wrapText="1"/>
    </xf>
    <xf numFmtId="0" fontId="9" fillId="0" borderId="31" xfId="0" applyNumberFormat="1" applyFont="1" applyFill="1" applyBorder="1" applyAlignment="1">
      <alignment horizontal="left" wrapText="1"/>
    </xf>
    <xf numFmtId="0" fontId="9" fillId="0" borderId="32" xfId="0" applyNumberFormat="1" applyFont="1" applyFill="1" applyBorder="1" applyAlignment="1">
      <alignment horizontal="left" wrapText="1"/>
    </xf>
    <xf numFmtId="0" fontId="9" fillId="0" borderId="33" xfId="0" applyNumberFormat="1" applyFont="1" applyFill="1" applyBorder="1" applyAlignment="1">
      <alignment horizontal="left" wrapText="1"/>
    </xf>
    <xf numFmtId="0" fontId="9" fillId="0" borderId="34" xfId="0" applyNumberFormat="1" applyFont="1" applyFill="1" applyBorder="1" applyAlignment="1">
      <alignment horizontal="left" wrapText="1"/>
    </xf>
    <xf numFmtId="0" fontId="8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9" fillId="0" borderId="35" xfId="0" applyNumberFormat="1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33" borderId="39" xfId="0" applyFont="1" applyFill="1" applyBorder="1" applyAlignment="1">
      <alignment horizontal="left" vertical="center" wrapText="1"/>
    </xf>
    <xf numFmtId="0" fontId="1" fillId="33" borderId="40" xfId="0" applyFont="1" applyFill="1" applyBorder="1" applyAlignment="1">
      <alignment horizontal="left" vertical="center" wrapText="1"/>
    </xf>
    <xf numFmtId="0" fontId="4" fillId="34" borderId="41" xfId="53" applyFill="1" applyBorder="1" applyAlignment="1" applyProtection="1">
      <alignment horizontal="center" vertical="center" wrapText="1"/>
      <protection/>
    </xf>
    <xf numFmtId="0" fontId="4" fillId="34" borderId="42" xfId="53" applyFill="1" applyBorder="1" applyAlignment="1" applyProtection="1">
      <alignment horizontal="center" vertical="center" wrapText="1"/>
      <protection/>
    </xf>
    <xf numFmtId="0" fontId="4" fillId="34" borderId="43" xfId="53" applyFill="1" applyBorder="1" applyAlignment="1" applyProtection="1">
      <alignment horizontal="center" vertical="center" wrapText="1"/>
      <protection/>
    </xf>
    <xf numFmtId="0" fontId="1" fillId="35" borderId="44" xfId="0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  <xf numFmtId="0" fontId="1" fillId="35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</cellXfs>
  <cellStyles count="51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zhivkova\My%20Documents\Za%20publikovane!!!\2013\May+Q1+2012\Mesechni%20Sisi\_NB_0513_B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zhivkova\My%20Documents\Za%20publikovane!!!\2013\May+Q1+2012\Mesechni%20Sisi\Con05-NN-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-разширен"/>
    </sheetNames>
    <sheetDataSet>
      <sheetData sheetId="0">
        <row r="11">
          <cell r="C11">
            <v>9189.556012000001</v>
          </cell>
        </row>
        <row r="12">
          <cell r="C12">
            <v>1743.529454</v>
          </cell>
        </row>
        <row r="14">
          <cell r="C14">
            <v>62.103628</v>
          </cell>
        </row>
        <row r="17">
          <cell r="C17">
            <v>1722.8665140000003</v>
          </cell>
        </row>
        <row r="18">
          <cell r="C18">
            <v>525.121189</v>
          </cell>
        </row>
        <row r="19">
          <cell r="C19">
            <v>1667.26844</v>
          </cell>
        </row>
        <row r="21">
          <cell r="C21">
            <v>274.203081</v>
          </cell>
        </row>
        <row r="22">
          <cell r="C22">
            <v>87.492003</v>
          </cell>
        </row>
        <row r="23">
          <cell r="C23">
            <v>5175.100025</v>
          </cell>
        </row>
        <row r="24">
          <cell r="C24">
            <v>454.46643700000004</v>
          </cell>
        </row>
        <row r="25">
          <cell r="C25">
            <v>450.252741</v>
          </cell>
        </row>
        <row r="30">
          <cell r="C30">
            <v>-88.16075099999995</v>
          </cell>
        </row>
        <row r="31">
          <cell r="C31">
            <v>-13.194996000000007</v>
          </cell>
        </row>
        <row r="32">
          <cell r="C32">
            <v>0</v>
          </cell>
        </row>
        <row r="33">
          <cell r="C33">
            <v>465.277675</v>
          </cell>
        </row>
        <row r="38">
          <cell r="C38">
            <v>241.31698699999998</v>
          </cell>
        </row>
        <row r="39">
          <cell r="C39">
            <v>0</v>
          </cell>
        </row>
        <row r="40">
          <cell r="C40">
            <v>-1547.630701</v>
          </cell>
        </row>
        <row r="41">
          <cell r="C41">
            <v>1.682899</v>
          </cell>
        </row>
        <row r="42">
          <cell r="C42">
            <v>1233.431572</v>
          </cell>
        </row>
        <row r="49">
          <cell r="C49">
            <v>-0.6308250000000015</v>
          </cell>
        </row>
        <row r="50">
          <cell r="C50">
            <v>4.649415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Con05-NN-BG"/>
    </sheetNames>
    <sheetDataSet>
      <sheetData sheetId="0">
        <row r="11">
          <cell r="C11">
            <v>9189.556012000001</v>
          </cell>
        </row>
        <row r="12">
          <cell r="C12">
            <v>1749.511545</v>
          </cell>
        </row>
        <row r="14">
          <cell r="C14">
            <v>863.303851</v>
          </cell>
        </row>
        <row r="17">
          <cell r="C17">
            <v>1776.5780240000001</v>
          </cell>
        </row>
        <row r="18">
          <cell r="C18">
            <v>550.743175</v>
          </cell>
        </row>
        <row r="19">
          <cell r="C19">
            <v>1841.869617</v>
          </cell>
        </row>
        <row r="21">
          <cell r="C21">
            <v>274.203081</v>
          </cell>
        </row>
        <row r="22">
          <cell r="C22">
            <v>87.492452</v>
          </cell>
        </row>
        <row r="23">
          <cell r="C23">
            <v>5212.457109</v>
          </cell>
        </row>
        <row r="24">
          <cell r="C24">
            <v>557.166041</v>
          </cell>
        </row>
        <row r="26">
          <cell r="C26">
            <v>991.046523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465.277675</v>
          </cell>
        </row>
        <row r="38">
          <cell r="C38">
            <v>241.31698699999998</v>
          </cell>
        </row>
        <row r="39">
          <cell r="C39">
            <v>0</v>
          </cell>
        </row>
        <row r="40">
          <cell r="C40">
            <v>-1547.630701</v>
          </cell>
        </row>
        <row r="41">
          <cell r="C41">
            <v>1.682899</v>
          </cell>
        </row>
        <row r="42">
          <cell r="C42">
            <v>1273.7511029999998</v>
          </cell>
        </row>
        <row r="47">
          <cell r="C47">
            <v>-924.598504</v>
          </cell>
          <cell r="N47">
            <v>-924.598504</v>
          </cell>
        </row>
        <row r="48">
          <cell r="C48">
            <v>977.072958</v>
          </cell>
          <cell r="N48">
            <v>977.072958</v>
          </cell>
        </row>
        <row r="50">
          <cell r="C50">
            <v>-14.652825000000002</v>
          </cell>
        </row>
        <row r="51">
          <cell r="C51">
            <v>4.649415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08-EU%20funds_0208_BG.xls" TargetMode="External" /><Relationship Id="rId2" Type="http://schemas.openxmlformats.org/officeDocument/2006/relationships/hyperlink" Target="http://www.minfin.bg/document/12699:3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G55"/>
  <sheetViews>
    <sheetView tabSelected="1" zoomScale="75" zoomScaleNormal="75" zoomScalePageLayoutView="0" workbookViewId="0" topLeftCell="A1">
      <selection activeCell="C6" sqref="C6:C8"/>
    </sheetView>
  </sheetViews>
  <sheetFormatPr defaultColWidth="0" defaultRowHeight="12.75" zeroHeight="1"/>
  <cols>
    <col min="1" max="1" width="66.57421875" style="42" customWidth="1"/>
    <col min="2" max="2" width="16.7109375" style="42" customWidth="1"/>
    <col min="3" max="3" width="14.00390625" style="42" customWidth="1"/>
    <col min="4" max="4" width="15.140625" style="42" customWidth="1"/>
    <col min="5" max="7" width="9.140625" style="43" customWidth="1"/>
    <col min="8" max="16384" width="0" style="0" hidden="1" customWidth="1"/>
  </cols>
  <sheetData>
    <row r="1" spans="1:7" ht="14.25">
      <c r="A1" s="56" t="s">
        <v>31</v>
      </c>
      <c r="B1" s="56"/>
      <c r="C1" s="56"/>
      <c r="D1" s="56"/>
      <c r="E1" s="23"/>
      <c r="F1" s="23"/>
      <c r="G1" s="23"/>
    </row>
    <row r="2" spans="1:7" ht="14.25">
      <c r="A2" s="24" t="s">
        <v>30</v>
      </c>
      <c r="B2" s="24"/>
      <c r="C2" s="24"/>
      <c r="D2" s="24"/>
      <c r="E2" s="25"/>
      <c r="F2" s="26"/>
      <c r="G2" s="26"/>
    </row>
    <row r="3" spans="1:7" ht="14.25">
      <c r="A3" s="57" t="s">
        <v>50</v>
      </c>
      <c r="B3" s="57"/>
      <c r="C3" s="57"/>
      <c r="D3" s="57"/>
      <c r="E3" s="27"/>
      <c r="F3" s="26"/>
      <c r="G3" s="26"/>
    </row>
    <row r="4" spans="1:7" ht="15" thickBot="1">
      <c r="A4" s="28"/>
      <c r="B4" s="29"/>
      <c r="C4" s="29"/>
      <c r="D4" s="30" t="s">
        <v>36</v>
      </c>
      <c r="E4" s="26"/>
      <c r="F4" s="26"/>
      <c r="G4" s="26"/>
    </row>
    <row r="5" spans="1:7" ht="13.5" customHeight="1" thickTop="1">
      <c r="A5" s="59" t="s">
        <v>0</v>
      </c>
      <c r="B5" s="70" t="s">
        <v>29</v>
      </c>
      <c r="C5" s="62"/>
      <c r="D5" s="63"/>
      <c r="E5" s="22"/>
      <c r="F5" s="26"/>
      <c r="G5" s="26"/>
    </row>
    <row r="6" spans="1:7" ht="12.75" customHeight="1">
      <c r="A6" s="60"/>
      <c r="B6" s="71"/>
      <c r="C6" s="64" t="s">
        <v>41</v>
      </c>
      <c r="D6" s="67" t="s">
        <v>42</v>
      </c>
      <c r="E6" s="22"/>
      <c r="F6" s="26"/>
      <c r="G6" s="26"/>
    </row>
    <row r="7" spans="1:7" ht="15.75" customHeight="1">
      <c r="A7" s="60"/>
      <c r="B7" s="71"/>
      <c r="C7" s="65"/>
      <c r="D7" s="68"/>
      <c r="E7" s="22"/>
      <c r="F7" s="26"/>
      <c r="G7" s="26"/>
    </row>
    <row r="8" spans="1:7" ht="12" customHeight="1">
      <c r="A8" s="61"/>
      <c r="B8" s="72"/>
      <c r="C8" s="66"/>
      <c r="D8" s="69"/>
      <c r="E8" s="22"/>
      <c r="F8" s="26"/>
      <c r="G8" s="26"/>
    </row>
    <row r="9" spans="1:7" ht="12.75" customHeight="1" thickBot="1">
      <c r="A9" s="18" t="s">
        <v>33</v>
      </c>
      <c r="B9" s="14" t="s">
        <v>34</v>
      </c>
      <c r="C9" s="17" t="s">
        <v>35</v>
      </c>
      <c r="D9" s="19" t="s">
        <v>32</v>
      </c>
      <c r="E9" s="22"/>
      <c r="F9" s="26"/>
      <c r="G9" s="26"/>
    </row>
    <row r="10" spans="1:7" ht="12.75">
      <c r="A10" s="3"/>
      <c r="B10" s="4"/>
      <c r="C10" s="16"/>
      <c r="D10" s="5"/>
      <c r="E10" s="22"/>
      <c r="F10" s="26"/>
      <c r="G10" s="26"/>
    </row>
    <row r="11" spans="1:7" ht="12.75">
      <c r="A11" s="6" t="s">
        <v>1</v>
      </c>
      <c r="B11" s="1">
        <f>B12+B13+B14</f>
        <v>11802.371408</v>
      </c>
      <c r="C11" s="1">
        <f>C12+C13+C14</f>
        <v>10995.189094000001</v>
      </c>
      <c r="D11" s="7">
        <f>D12+D13+D14</f>
        <v>807.1823140000001</v>
      </c>
      <c r="E11" s="22"/>
      <c r="F11" s="26"/>
      <c r="G11" s="26"/>
    </row>
    <row r="12" spans="1:7" ht="12.75">
      <c r="A12" s="8" t="s">
        <v>2</v>
      </c>
      <c r="B12" s="2">
        <f>+'[2]Con'!C11</f>
        <v>9189.556012000001</v>
      </c>
      <c r="C12" s="2">
        <f>+'[1]Cons-разширен'!C11</f>
        <v>9189.556012000001</v>
      </c>
      <c r="D12" s="9">
        <f>+B12-C12</f>
        <v>0</v>
      </c>
      <c r="E12" s="22"/>
      <c r="F12" s="26"/>
      <c r="G12" s="26"/>
    </row>
    <row r="13" spans="1:7" ht="12.75">
      <c r="A13" s="8" t="s">
        <v>3</v>
      </c>
      <c r="B13" s="2">
        <f>+'[2]Con'!C12</f>
        <v>1749.511545</v>
      </c>
      <c r="C13" s="2">
        <f>+'[1]Cons-разширен'!C12</f>
        <v>1743.529454</v>
      </c>
      <c r="D13" s="9">
        <f>+B13-C13</f>
        <v>5.982091000000082</v>
      </c>
      <c r="E13" s="22"/>
      <c r="F13" s="26"/>
      <c r="G13" s="26"/>
    </row>
    <row r="14" spans="1:7" ht="12.75">
      <c r="A14" s="8" t="s">
        <v>5</v>
      </c>
      <c r="B14" s="2">
        <f>+'[2]Con'!C14</f>
        <v>863.303851</v>
      </c>
      <c r="C14" s="2">
        <f>+'[1]Cons-разширен'!C14</f>
        <v>62.103628</v>
      </c>
      <c r="D14" s="9">
        <f>+B14-C14</f>
        <v>801.200223</v>
      </c>
      <c r="E14" s="22"/>
      <c r="F14" s="26"/>
      <c r="G14" s="26"/>
    </row>
    <row r="15" spans="1:7" ht="12.75">
      <c r="A15" s="10"/>
      <c r="B15" s="2"/>
      <c r="C15" s="2"/>
      <c r="D15" s="9"/>
      <c r="E15" s="22"/>
      <c r="F15" s="26"/>
      <c r="G15" s="26"/>
    </row>
    <row r="16" spans="1:7" ht="12.75">
      <c r="A16" s="6" t="s">
        <v>6</v>
      </c>
      <c r="B16" s="1">
        <f>B17+B18+B19+B20+B23+B24+B25</f>
        <v>11291.556022</v>
      </c>
      <c r="C16" s="1">
        <f>C17+C18+C19+C20+C23+C24+C25</f>
        <v>10356.77043</v>
      </c>
      <c r="D16" s="7">
        <f>D17+D18+D19+D20+D23+D24+D25</f>
        <v>934.785592</v>
      </c>
      <c r="E16" s="22"/>
      <c r="F16" s="26"/>
      <c r="G16" s="26"/>
    </row>
    <row r="17" spans="1:7" ht="12.75">
      <c r="A17" s="8" t="s">
        <v>7</v>
      </c>
      <c r="B17" s="2">
        <f>+'[2]Con'!C17</f>
        <v>1776.5780240000001</v>
      </c>
      <c r="C17" s="2">
        <f>+'[1]Cons-разширен'!C17</f>
        <v>1722.8665140000003</v>
      </c>
      <c r="D17" s="9">
        <f>+B17-C17</f>
        <v>53.71150999999986</v>
      </c>
      <c r="E17" s="22"/>
      <c r="F17" s="26"/>
      <c r="G17" s="26"/>
    </row>
    <row r="18" spans="1:7" ht="12.75">
      <c r="A18" s="8" t="s">
        <v>8</v>
      </c>
      <c r="B18" s="2">
        <f>+'[2]Con'!C18</f>
        <v>550.743175</v>
      </c>
      <c r="C18" s="2">
        <f>+'[1]Cons-разширен'!C18</f>
        <v>525.121189</v>
      </c>
      <c r="D18" s="9">
        <f>+B18-C18</f>
        <v>25.621985999999993</v>
      </c>
      <c r="E18" s="22"/>
      <c r="F18" s="26"/>
      <c r="G18" s="26"/>
    </row>
    <row r="19" spans="1:7" ht="12.75">
      <c r="A19" s="8" t="s">
        <v>9</v>
      </c>
      <c r="B19" s="2">
        <f>+'[2]Con'!C19</f>
        <v>1841.869617</v>
      </c>
      <c r="C19" s="2">
        <f>+'[1]Cons-разширен'!C19</f>
        <v>1667.26844</v>
      </c>
      <c r="D19" s="9">
        <f>+B19-C19</f>
        <v>174.601177</v>
      </c>
      <c r="E19" s="22"/>
      <c r="F19" s="26"/>
      <c r="G19" s="26"/>
    </row>
    <row r="20" spans="1:7" ht="12.75">
      <c r="A20" s="8" t="s">
        <v>10</v>
      </c>
      <c r="B20" s="1">
        <f>+B21+B22</f>
        <v>361.695533</v>
      </c>
      <c r="C20" s="1">
        <f>+C21+C22</f>
        <v>361.695084</v>
      </c>
      <c r="D20" s="7">
        <f>+D21+D22</f>
        <v>0.00044900000000325235</v>
      </c>
      <c r="E20" s="22"/>
      <c r="F20" s="26"/>
      <c r="G20" s="26"/>
    </row>
    <row r="21" spans="1:7" ht="12.75">
      <c r="A21" s="8" t="s">
        <v>27</v>
      </c>
      <c r="B21" s="2">
        <f>+'[2]Con'!C21</f>
        <v>274.203081</v>
      </c>
      <c r="C21" s="2">
        <f>+'[1]Cons-разширен'!C21</f>
        <v>274.203081</v>
      </c>
      <c r="D21" s="9">
        <f aca="true" t="shared" si="0" ref="D21:D30">+B21-C21</f>
        <v>0</v>
      </c>
      <c r="E21" s="22"/>
      <c r="F21" s="26"/>
      <c r="G21" s="26"/>
    </row>
    <row r="22" spans="1:7" ht="12.75">
      <c r="A22" s="8" t="s">
        <v>28</v>
      </c>
      <c r="B22" s="2">
        <f>+'[2]Con'!C22</f>
        <v>87.492452</v>
      </c>
      <c r="C22" s="2">
        <f>+'[1]Cons-разширен'!C22</f>
        <v>87.492003</v>
      </c>
      <c r="D22" s="9">
        <f t="shared" si="0"/>
        <v>0.00044900000000325235</v>
      </c>
      <c r="E22" s="22"/>
      <c r="F22" s="26"/>
      <c r="G22" s="26"/>
    </row>
    <row r="23" spans="1:7" ht="12.75">
      <c r="A23" s="8" t="s">
        <v>11</v>
      </c>
      <c r="B23" s="2">
        <f>+'[2]Con'!C23</f>
        <v>5212.457109</v>
      </c>
      <c r="C23" s="2">
        <f>+'[1]Cons-разширен'!C23</f>
        <v>5175.100025</v>
      </c>
      <c r="D23" s="9">
        <f t="shared" si="0"/>
        <v>37.357084000000214</v>
      </c>
      <c r="E23" s="22"/>
      <c r="F23" s="26"/>
      <c r="G23" s="26"/>
    </row>
    <row r="24" spans="1:7" ht="12.75">
      <c r="A24" s="8" t="s">
        <v>12</v>
      </c>
      <c r="B24" s="2">
        <f>+'[2]Con'!C24</f>
        <v>557.166041</v>
      </c>
      <c r="C24" s="2">
        <f>+'[1]Cons-разширен'!C24</f>
        <v>454.46643700000004</v>
      </c>
      <c r="D24" s="9">
        <f t="shared" si="0"/>
        <v>102.69960399999991</v>
      </c>
      <c r="E24" s="22"/>
      <c r="F24" s="26"/>
      <c r="G24" s="26"/>
    </row>
    <row r="25" spans="1:7" ht="12.75">
      <c r="A25" s="8" t="s">
        <v>26</v>
      </c>
      <c r="B25" s="2">
        <f>+'[2]Con'!C26</f>
        <v>991.046523</v>
      </c>
      <c r="C25" s="2">
        <f>+'[1]Cons-разширен'!C25</f>
        <v>450.252741</v>
      </c>
      <c r="D25" s="9">
        <f>+B25-C25</f>
        <v>540.793782</v>
      </c>
      <c r="E25" s="22"/>
      <c r="F25" s="26"/>
      <c r="G25" s="26"/>
    </row>
    <row r="26" spans="1:7" ht="12.75">
      <c r="A26" s="6" t="s">
        <v>13</v>
      </c>
      <c r="B26" s="1">
        <f>B27+B28+B29</f>
        <v>0</v>
      </c>
      <c r="C26" s="1">
        <f>C27+C28+C29</f>
        <v>-101.35574699999995</v>
      </c>
      <c r="D26" s="7">
        <f>D27+D28+D29</f>
        <v>101.35574699999995</v>
      </c>
      <c r="E26" s="22"/>
      <c r="F26" s="26"/>
      <c r="G26" s="26"/>
    </row>
    <row r="27" spans="1:7" ht="12.75">
      <c r="A27" s="8" t="s">
        <v>14</v>
      </c>
      <c r="B27" s="2">
        <f>+'[2]Con'!C30</f>
        <v>0</v>
      </c>
      <c r="C27" s="2">
        <f>+'[1]Cons-разширен'!C30</f>
        <v>-88.16075099999995</v>
      </c>
      <c r="D27" s="9">
        <f>+B27-C27</f>
        <v>88.16075099999995</v>
      </c>
      <c r="E27" s="22"/>
      <c r="F27" s="26"/>
      <c r="G27" s="26"/>
    </row>
    <row r="28" spans="1:7" ht="12.75">
      <c r="A28" s="8" t="s">
        <v>40</v>
      </c>
      <c r="B28" s="2">
        <f>+'[2]Con'!C31</f>
        <v>0</v>
      </c>
      <c r="C28" s="2">
        <f>+'[1]Cons-разширен'!C31</f>
        <v>-13.194996000000007</v>
      </c>
      <c r="D28" s="9">
        <f>+B28-C28</f>
        <v>13.194996000000007</v>
      </c>
      <c r="E28" s="22"/>
      <c r="F28" s="26"/>
      <c r="G28" s="26"/>
    </row>
    <row r="29" spans="1:7" ht="12.75" hidden="1">
      <c r="A29" s="15" t="s">
        <v>4</v>
      </c>
      <c r="B29" s="2">
        <f>+'[2]Con'!C32</f>
        <v>0</v>
      </c>
      <c r="C29" s="2">
        <f>+'[1]Cons-разширен'!C32</f>
        <v>0</v>
      </c>
      <c r="D29" s="9">
        <v>0</v>
      </c>
      <c r="E29" s="22"/>
      <c r="F29" s="26"/>
      <c r="G29" s="26"/>
    </row>
    <row r="30" spans="1:7" ht="12.75">
      <c r="A30" s="6" t="s">
        <v>39</v>
      </c>
      <c r="B30" s="1">
        <f>+'[2]Con'!C33</f>
        <v>465.277675</v>
      </c>
      <c r="C30" s="1">
        <f>+'[1]Cons-разширен'!C33</f>
        <v>465.277675</v>
      </c>
      <c r="D30" s="9">
        <f t="shared" si="0"/>
        <v>0</v>
      </c>
      <c r="E30" s="22"/>
      <c r="F30" s="26"/>
      <c r="G30" s="26"/>
    </row>
    <row r="31" spans="1:7" ht="12.75">
      <c r="A31" s="6" t="s">
        <v>37</v>
      </c>
      <c r="B31" s="1">
        <f>B11-B16+B26-B30</f>
        <v>45.53771100000023</v>
      </c>
      <c r="C31" s="1">
        <f>C11-C16+C26-C30</f>
        <v>71.78524200000078</v>
      </c>
      <c r="D31" s="7">
        <f>D11-D16+D26-D30</f>
        <v>-26.247530999999867</v>
      </c>
      <c r="E31" s="22"/>
      <c r="F31" s="26"/>
      <c r="G31" s="39"/>
    </row>
    <row r="32" spans="1:7" ht="12.75">
      <c r="A32" s="8"/>
      <c r="B32" s="20">
        <f>B31+B33</f>
        <v>0.005173999999847467</v>
      </c>
      <c r="C32" s="20">
        <f>C31+C33</f>
        <v>-0.044825999999474675</v>
      </c>
      <c r="D32" s="21">
        <f>D31+D33</f>
        <v>0</v>
      </c>
      <c r="E32" s="22"/>
      <c r="F32" s="26"/>
      <c r="G32" s="26"/>
    </row>
    <row r="33" spans="1:7" ht="12.75">
      <c r="A33" s="6" t="s">
        <v>38</v>
      </c>
      <c r="B33" s="1">
        <f>B34+B39+B46</f>
        <v>-45.53253700000038</v>
      </c>
      <c r="C33" s="1">
        <f>C34+C39+C46</f>
        <v>-71.83006800000025</v>
      </c>
      <c r="D33" s="7">
        <f>D34+D39+D46</f>
        <v>26.247530999999874</v>
      </c>
      <c r="E33" s="38"/>
      <c r="F33" s="26"/>
      <c r="G33" s="26"/>
    </row>
    <row r="34" spans="1:7" ht="12.75">
      <c r="A34" s="8" t="s">
        <v>15</v>
      </c>
      <c r="B34" s="1">
        <f>B35+B36+B37+B38</f>
        <v>-1304.6308150000002</v>
      </c>
      <c r="C34" s="1">
        <f>C35+C36+C37+C38</f>
        <v>-1304.6308150000002</v>
      </c>
      <c r="D34" s="7">
        <f>D35+D36+D37+D38</f>
        <v>0</v>
      </c>
      <c r="E34" s="22"/>
      <c r="F34" s="26"/>
      <c r="G34" s="26"/>
    </row>
    <row r="35" spans="1:7" ht="12.75">
      <c r="A35" s="8" t="s">
        <v>16</v>
      </c>
      <c r="B35" s="2">
        <f>+'[2]Con'!C38</f>
        <v>241.31698699999998</v>
      </c>
      <c r="C35" s="2">
        <f>+'[1]Cons-разширен'!C38</f>
        <v>241.31698699999998</v>
      </c>
      <c r="D35" s="9">
        <f>+B35-C35</f>
        <v>0</v>
      </c>
      <c r="E35" s="22"/>
      <c r="F35" s="26"/>
      <c r="G35" s="26"/>
    </row>
    <row r="36" spans="1:7" ht="12.75">
      <c r="A36" s="8" t="s">
        <v>17</v>
      </c>
      <c r="B36" s="2">
        <f>+'[2]Con'!C39</f>
        <v>0</v>
      </c>
      <c r="C36" s="2">
        <f>+'[1]Cons-разширен'!C39</f>
        <v>0</v>
      </c>
      <c r="D36" s="9">
        <f>+B36-C36</f>
        <v>0</v>
      </c>
      <c r="E36" s="22"/>
      <c r="F36" s="26"/>
      <c r="G36" s="26"/>
    </row>
    <row r="37" spans="1:7" ht="12.75">
      <c r="A37" s="8" t="s">
        <v>18</v>
      </c>
      <c r="B37" s="2">
        <f>+'[2]Con'!C40</f>
        <v>-1547.630701</v>
      </c>
      <c r="C37" s="2">
        <f>+'[1]Cons-разширен'!C40</f>
        <v>-1547.630701</v>
      </c>
      <c r="D37" s="9">
        <f>+B37-C37</f>
        <v>0</v>
      </c>
      <c r="E37" s="22"/>
      <c r="F37" s="26"/>
      <c r="G37" s="26"/>
    </row>
    <row r="38" spans="1:7" ht="12.75">
      <c r="A38" s="8" t="s">
        <v>19</v>
      </c>
      <c r="B38" s="2">
        <f>+'[2]Con'!C41</f>
        <v>1.682899</v>
      </c>
      <c r="C38" s="2">
        <f>+'[1]Cons-разширен'!C41</f>
        <v>1.682899</v>
      </c>
      <c r="D38" s="9">
        <f>+B38-C38</f>
        <v>0</v>
      </c>
      <c r="E38" s="22"/>
      <c r="F38" s="26"/>
      <c r="G38" s="26"/>
    </row>
    <row r="39" spans="1:7" ht="12.75">
      <c r="A39" s="8" t="s">
        <v>20</v>
      </c>
      <c r="B39" s="1">
        <f>+'[2]Con'!C42</f>
        <v>1273.7511029999998</v>
      </c>
      <c r="C39" s="1">
        <f>+'[1]Cons-разширен'!C42</f>
        <v>1233.431572</v>
      </c>
      <c r="D39" s="7">
        <f>+B39-C39-0.05</f>
        <v>40.26953099999987</v>
      </c>
      <c r="E39" s="22"/>
      <c r="F39" s="26"/>
      <c r="G39" s="26"/>
    </row>
    <row r="40" spans="1:7" ht="12.75" hidden="1">
      <c r="A40" s="47" t="s">
        <v>21</v>
      </c>
      <c r="B40" s="48"/>
      <c r="C40" s="48"/>
      <c r="D40" s="49"/>
      <c r="E40" s="22"/>
      <c r="F40" s="26"/>
      <c r="G40" s="26"/>
    </row>
    <row r="41" spans="1:7" ht="12.75" hidden="1">
      <c r="A41" s="47" t="s">
        <v>22</v>
      </c>
      <c r="B41" s="48"/>
      <c r="C41" s="48"/>
      <c r="D41" s="49"/>
      <c r="E41" s="22"/>
      <c r="F41" s="26"/>
      <c r="G41" s="26"/>
    </row>
    <row r="42" spans="1:7" ht="12.75">
      <c r="A42" s="8" t="s">
        <v>46</v>
      </c>
      <c r="B42" s="1"/>
      <c r="C42" s="1"/>
      <c r="D42" s="7"/>
      <c r="E42" s="22"/>
      <c r="F42" s="26"/>
      <c r="G42" s="26"/>
    </row>
    <row r="43" spans="1:7" ht="15">
      <c r="A43" s="8" t="s">
        <v>48</v>
      </c>
      <c r="B43" s="2">
        <f>+'[2]Con'!C47</f>
        <v>-924.598504</v>
      </c>
      <c r="C43" s="2">
        <v>0</v>
      </c>
      <c r="D43" s="9">
        <f>+'[2]Con'!N47</f>
        <v>-924.598504</v>
      </c>
      <c r="E43" s="22"/>
      <c r="F43" s="26"/>
      <c r="G43" s="26"/>
    </row>
    <row r="44" spans="1:7" ht="15">
      <c r="A44" s="8" t="s">
        <v>47</v>
      </c>
      <c r="B44" s="2">
        <f>+'[2]Con'!C48</f>
        <v>977.072958</v>
      </c>
      <c r="C44" s="2">
        <v>0</v>
      </c>
      <c r="D44" s="9">
        <f>+'[2]Con'!N$48</f>
        <v>977.072958</v>
      </c>
      <c r="E44" s="22"/>
      <c r="F44" s="26"/>
      <c r="G44" s="26"/>
    </row>
    <row r="45" spans="1:7" ht="12.75">
      <c r="A45" s="8" t="s">
        <v>23</v>
      </c>
      <c r="B45" s="2"/>
      <c r="C45" s="2"/>
      <c r="D45" s="9"/>
      <c r="E45" s="22"/>
      <c r="F45" s="26"/>
      <c r="G45" s="26"/>
    </row>
    <row r="46" spans="1:7" ht="12.75">
      <c r="A46" s="8" t="s">
        <v>24</v>
      </c>
      <c r="B46" s="2">
        <f>+'[2]Con'!C50</f>
        <v>-14.652825000000002</v>
      </c>
      <c r="C46" s="2">
        <f>+'[1]Cons-разширен'!C49</f>
        <v>-0.6308250000000015</v>
      </c>
      <c r="D46" s="9">
        <f>+B46-C46</f>
        <v>-14.022</v>
      </c>
      <c r="E46" s="22"/>
      <c r="F46" s="26"/>
      <c r="G46" s="26"/>
    </row>
    <row r="47" spans="1:7" ht="13.5" thickBot="1">
      <c r="A47" s="11" t="s">
        <v>25</v>
      </c>
      <c r="B47" s="12">
        <f>+'[2]Con'!C51</f>
        <v>4.649415</v>
      </c>
      <c r="C47" s="12">
        <f>+'[1]Cons-разширен'!C50</f>
        <v>4.649415</v>
      </c>
      <c r="D47" s="13">
        <f>+B47-C47</f>
        <v>0</v>
      </c>
      <c r="E47" s="22"/>
      <c r="F47" s="26"/>
      <c r="G47" s="26"/>
    </row>
    <row r="48" spans="1:7" ht="13.5" thickBot="1">
      <c r="A48" s="32"/>
      <c r="B48" s="33"/>
      <c r="C48" s="33"/>
      <c r="D48" s="33"/>
      <c r="E48" s="22"/>
      <c r="F48" s="26"/>
      <c r="G48" s="26"/>
    </row>
    <row r="49" spans="1:7" ht="14.25" thickBot="1">
      <c r="A49" s="46" t="s">
        <v>43</v>
      </c>
      <c r="B49" s="45"/>
      <c r="C49" s="45"/>
      <c r="D49" s="45"/>
      <c r="E49" s="22"/>
      <c r="F49" s="26"/>
      <c r="G49" s="26"/>
    </row>
    <row r="50" spans="1:7" ht="73.5" customHeight="1" thickBot="1">
      <c r="A50" s="53" t="s">
        <v>44</v>
      </c>
      <c r="B50" s="54"/>
      <c r="C50" s="54"/>
      <c r="D50" s="58"/>
      <c r="E50" s="35"/>
      <c r="F50" s="35"/>
      <c r="G50" s="35"/>
    </row>
    <row r="51" spans="1:7" ht="42.75" customHeight="1" thickBot="1">
      <c r="A51" s="53" t="s">
        <v>49</v>
      </c>
      <c r="B51" s="54"/>
      <c r="C51" s="54"/>
      <c r="D51" s="55"/>
      <c r="E51" s="34"/>
      <c r="F51" s="37"/>
      <c r="G51" s="36"/>
    </row>
    <row r="52" spans="1:7" ht="33.75" customHeight="1">
      <c r="A52" s="50" t="s">
        <v>45</v>
      </c>
      <c r="B52" s="51"/>
      <c r="C52" s="51"/>
      <c r="D52" s="52"/>
      <c r="E52" s="40"/>
      <c r="F52" s="41"/>
      <c r="G52" s="31"/>
    </row>
    <row r="53" spans="1:7" ht="13.5">
      <c r="A53" s="44"/>
      <c r="B53" s="44"/>
      <c r="C53" s="44"/>
      <c r="D53" s="44"/>
      <c r="E53" s="35"/>
      <c r="F53" s="35"/>
      <c r="G53" s="35"/>
    </row>
    <row r="54" spans="1:7" ht="13.5">
      <c r="A54" s="35"/>
      <c r="B54" s="35"/>
      <c r="C54" s="35"/>
      <c r="D54" s="35"/>
      <c r="E54" s="35"/>
      <c r="F54" s="35"/>
      <c r="G54" s="35"/>
    </row>
    <row r="55" spans="1:7" ht="13.5">
      <c r="A55" s="35"/>
      <c r="B55" s="35"/>
      <c r="C55" s="35"/>
      <c r="D55" s="35"/>
      <c r="E55" s="35"/>
      <c r="F55" s="35"/>
      <c r="G55" s="35"/>
    </row>
  </sheetData>
  <sheetProtection/>
  <mergeCells count="10">
    <mergeCell ref="A52:D52"/>
    <mergeCell ref="A51:D51"/>
    <mergeCell ref="A1:D1"/>
    <mergeCell ref="A3:D3"/>
    <mergeCell ref="A50:D50"/>
    <mergeCell ref="A5:A8"/>
    <mergeCell ref="C5:D5"/>
    <mergeCell ref="C6:C8"/>
    <mergeCell ref="D6:D8"/>
    <mergeCell ref="B5:B8"/>
  </mergeCells>
  <hyperlinks>
    <hyperlink ref="C6:C7" r:id="rId1" display="Национален бюджет 1"/>
    <hyperlink ref="C6:C8" r:id="rId2" display="Национален бюджет "/>
  </hyperlinks>
  <printOptions/>
  <pageMargins left="0.66" right="0.32" top="1" bottom="1" header="0.5" footer="0.5"/>
  <pageSetup horizontalDpi="600" verticalDpi="600" orientation="portrait" paperSize="9" scale="8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Надежда Касабова</cp:lastModifiedBy>
  <cp:lastPrinted>2013-06-28T07:45:12Z</cp:lastPrinted>
  <dcterms:created xsi:type="dcterms:W3CDTF">2008-02-15T13:11:52Z</dcterms:created>
  <dcterms:modified xsi:type="dcterms:W3CDTF">2013-07-01T09:35:02Z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