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349" activeTab="0"/>
  </bookViews>
  <sheets>
    <sheet name="приходи" sheetId="1" r:id="rId1"/>
    <sheet name="разходи" sheetId="2" r:id="rId2"/>
    <sheet name="програм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<sst xmlns="http://schemas.openxmlformats.org/spreadsheetml/2006/main" count="326" uniqueCount="100">
  <si>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</si>
  <si>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</si>
  <si>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</si>
  <si>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</si>
  <si>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</si>
  <si>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</si>
  <si>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</si>
  <si>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</si>
  <si>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</si>
  <si>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</si>
  <si>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</si>
  <si>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</si>
  <si>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</si>
  <si>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</si>
  <si>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</si>
  <si>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</si>
  <si>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</si>
  <si>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</si>
  <si>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</si>
  <si>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</si>
  <si>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</si>
  <si>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</si>
  <si>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</si>
  <si>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Други програми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</si>
  <si>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</si>
  <si>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</si>
  <si>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</si>
  <si>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</si>
  <si>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</si>
  <si>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</si>
  <si>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</si>
  <si>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</si>
  <si>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</si>
  <si>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</si>
  <si>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</si>
  <si>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</si>
  <si>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</si>
  <si>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</si>
  <si>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</si>
  <si>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</si>
  <si>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 xml:space="preserve">II. Отчет на разходите по бюджета на Министерство на финансите по политики и </t>
  </si>
  <si>
    <t>Програма "Бюджет и финансово управление"</t>
  </si>
  <si>
    <t>Програма "Защита на публичните финансови интереси"</t>
  </si>
  <si>
    <t>Политика в областта на "Устойчиви и прозрачни публични финанси"</t>
  </si>
  <si>
    <t>Политика в областта на "Ефективно събиране на всички държавни приходи"</t>
  </si>
  <si>
    <t>Програма "Администриране на държавните приходи"</t>
  </si>
  <si>
    <t>Политика в областта на "Защита на обществото и икономиката от финансови измами, контрабанда на стоки, трафик на хора, изпиране на пари и финансиране на тероризма"</t>
  </si>
  <si>
    <t>Програма "Интегриране на финансовата система във финансовата система на ЕС"</t>
  </si>
  <si>
    <t>Програма "Митнически контрол и надцзор (нефискален)"</t>
  </si>
  <si>
    <t>Програма "Контрол върху организацията и провеждането на хазартни игри"</t>
  </si>
  <si>
    <t>Политика в областта на "Управление на дълга"</t>
  </si>
  <si>
    <t>Програма "Управление на ликвидността"</t>
  </si>
  <si>
    <t>Програма "Оперативна програма "Административен капацитет"</t>
  </si>
  <si>
    <t>Програма "Национален компенсационен жилищен фонд"</t>
  </si>
  <si>
    <t>Програма "Администрация"</t>
  </si>
  <si>
    <t>Програма "Администриране на държавни приходи"</t>
  </si>
  <si>
    <t>Програма Митнически контрол и надзор (нефискален)"</t>
  </si>
  <si>
    <t>Програма  "Администрация"</t>
  </si>
  <si>
    <t>Изграждане и усъвършенстване на капацитета на администрацията в областта на  публичните финанси</t>
  </si>
  <si>
    <t>Информационно издание на министерството</t>
  </si>
  <si>
    <t>Инструментза подкрепа на структурите, участващив координацията, управлението, сертифицирането, информирането, одита и оценката на усвояването на средства от структурните инструменти на ЕС-координация и управление</t>
  </si>
  <si>
    <t>Европейско икономическо пространство</t>
  </si>
  <si>
    <t>Съдебни и арбитражни производства</t>
  </si>
  <si>
    <t>Обезщетения на наследници</t>
  </si>
  <si>
    <t xml:space="preserve">Лихви по ДИЗ № 46990-BUL за изпълнение на Проект за реформа в администрацията по приходите </t>
  </si>
  <si>
    <t>Проекти по ОПАК на НАП</t>
  </si>
  <si>
    <t>Програма "Фискалис - 2013"</t>
  </si>
  <si>
    <t>Програма "Фискалис - 2013" - дарения от минали години</t>
  </si>
  <si>
    <t>Програма "Митници - 2013"</t>
  </si>
  <si>
    <t>Програма "Митници - 2013" - дарения от минали години</t>
  </si>
  <si>
    <t>Концесионна дейност</t>
  </si>
  <si>
    <t>УТТЮЕ I</t>
  </si>
  <si>
    <t>УТТЮЕ II</t>
  </si>
  <si>
    <t>Споразумение "Japan Tabacco International /JTI/ "</t>
  </si>
  <si>
    <t>Споразумение "Japan Tabacco International /JTI/ " - от минали години</t>
  </si>
  <si>
    <t>Годишни такси за присъждане на държавен кредитен рейтинг на Република България</t>
  </si>
  <si>
    <t>Програма Оперативна програма  "Административен капацитет"</t>
  </si>
  <si>
    <t>Комуникационен план  и управление на ОПАК</t>
  </si>
  <si>
    <t>Проект "Подкрепа на реформата в държавната администрация чрез средства от ЕСФ"</t>
  </si>
  <si>
    <t>Програма  "Национален компенсационен жилищен фонд"</t>
  </si>
  <si>
    <t>Финансово компенсиране на граждани с многогодишни жилищно-спестовни влогове</t>
  </si>
  <si>
    <t xml:space="preserve"> Развитие и поддръжка на информационна система на МФ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</si>
  <si>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</si>
  <si>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</si>
  <si>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</si>
  <si>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Държавни такси</t>
  </si>
  <si>
    <t>Внесен ДДС и други данъци в/у продажбите</t>
  </si>
  <si>
    <t>Постъпления от продажба на ДМА</t>
  </si>
  <si>
    <t>2.4.</t>
  </si>
  <si>
    <t>2.5.</t>
  </si>
  <si>
    <t>2.6.</t>
  </si>
  <si>
    <t>Средства по дарителска сметка</t>
  </si>
  <si>
    <t>Партньорство по програма "Прогрес"</t>
  </si>
  <si>
    <t>I. Отчет на приходите по бюджета на МИНИСТЕРСТВО НА ФИНАНСИТЕ към 31.03.2013 г.</t>
  </si>
  <si>
    <t>Закон         2013</t>
  </si>
  <si>
    <t>програми към 31.03. 2013 г.</t>
  </si>
  <si>
    <t>Комуникационна стратегия</t>
  </si>
  <si>
    <t>III. Отчет на ведомствените и администрираните разходи по програми към 31.03.2013 г.</t>
  </si>
  <si>
    <t>Проект „Модерно и ефективно осъществяване на държавния надзор върху хазарта чрез изграждане на единна информационна система, електронни регистри и въвеждане на електронно управление” по ОПАК</t>
  </si>
  <si>
    <t>Проекти по ОПАК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</si>
</sst>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л_в_-;\-* #,##0\ _л_в_-;_-* &quot;-&quot;??\ _л_в_-;_-@_-"/>
    <numFmt numFmtId="177" formatCode="#,##0.0"/>
    <numFmt numFmtId="178" formatCode="_-* #,##0.0\ _л_в_-;\-* #,##0.0\ _л_в_-;_-* &quot;-&quot;??\ _л_в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top" wrapText="1" shrinkToFit="1"/>
    </xf>
    <xf numFmtId="0" fontId="1" fillId="0" borderId="4" xfId="0" applyNumberFormat="1" applyFont="1" applyBorder="1" applyAlignment="1">
      <alignment vertical="top" wrapText="1" shrinkToFit="1"/>
    </xf>
    <xf numFmtId="0" fontId="2" fillId="0" borderId="4" xfId="0" applyNumberFormat="1" applyFont="1" applyBorder="1" applyAlignment="1">
      <alignment horizontal="justify" vertical="top" wrapText="1" shrinkToFi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176" fontId="0" fillId="0" borderId="0" xfId="15" applyNumberFormat="1" applyAlignment="1">
      <alignment/>
    </xf>
    <xf numFmtId="176" fontId="2" fillId="0" borderId="2" xfId="15" applyNumberFormat="1" applyFont="1" applyBorder="1" applyAlignment="1">
      <alignment horizontal="center" vertical="top" wrapText="1"/>
    </xf>
    <xf numFmtId="176" fontId="2" fillId="0" borderId="9" xfId="15" applyNumberFormat="1" applyFont="1" applyBorder="1" applyAlignment="1">
      <alignment horizontal="center" vertical="top" wrapText="1"/>
    </xf>
    <xf numFmtId="176" fontId="2" fillId="0" borderId="4" xfId="15" applyNumberFormat="1" applyFont="1" applyBorder="1" applyAlignment="1">
      <alignment horizontal="right" vertical="top" wrapText="1"/>
    </xf>
    <xf numFmtId="176" fontId="1" fillId="0" borderId="4" xfId="15" applyNumberFormat="1" applyFont="1" applyBorder="1" applyAlignment="1">
      <alignment horizontal="right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177" fontId="6" fillId="0" borderId="5" xfId="0" applyNumberFormat="1" applyFont="1" applyFill="1" applyBorder="1" applyAlignment="1">
      <alignment horizontal="left" vertical="top" wrapText="1"/>
    </xf>
    <xf numFmtId="176" fontId="0" fillId="0" borderId="0" xfId="15" applyNumberFormat="1" applyFont="1" applyAlignment="1">
      <alignment/>
    </xf>
    <xf numFmtId="176" fontId="2" fillId="0" borderId="9" xfId="15" applyNumberFormat="1" applyFont="1" applyBorder="1" applyAlignment="1">
      <alignment vertical="top" wrapText="1"/>
    </xf>
    <xf numFmtId="0" fontId="2" fillId="0" borderId="9" xfId="15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otna_Report-trim-31.0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ihodi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MF-CA"/>
      <sheetName val="NAP"/>
      <sheetName val="AM"/>
      <sheetName val="ADFI"/>
      <sheetName val="DKX"/>
      <sheetName val="OSES"/>
      <sheetName val="NKJF"/>
    </sheetNames>
    <sheetDataSet>
      <sheetData sheetId="0">
        <row r="9">
          <cell r="C9">
            <v>8779100</v>
          </cell>
          <cell r="D9">
            <v>8823100</v>
          </cell>
          <cell r="E9">
            <v>1666584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1201500</v>
          </cell>
          <cell r="D10">
            <v>1244000</v>
          </cell>
          <cell r="E10">
            <v>194463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5000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C13">
            <v>0</v>
          </cell>
          <cell r="D13">
            <v>91500</v>
          </cell>
          <cell r="E13">
            <v>2673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15561</v>
          </cell>
          <cell r="F14">
            <v>0</v>
          </cell>
          <cell r="G14">
            <v>0</v>
          </cell>
          <cell r="H14">
            <v>0</v>
          </cell>
        </row>
        <row r="17">
          <cell r="C17">
            <v>47600</v>
          </cell>
          <cell r="D17">
            <v>47600</v>
          </cell>
          <cell r="E17">
            <v>5720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10000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2">
          <cell r="C22">
            <v>258</v>
          </cell>
          <cell r="D22">
            <v>258</v>
          </cell>
          <cell r="E22">
            <v>229</v>
          </cell>
          <cell r="F22">
            <v>0</v>
          </cell>
          <cell r="G22">
            <v>0</v>
          </cell>
          <cell r="H22">
            <v>0</v>
          </cell>
        </row>
        <row r="30">
          <cell r="C30">
            <v>7346780</v>
          </cell>
          <cell r="D30">
            <v>7346780</v>
          </cell>
          <cell r="E30">
            <v>1797610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973720</v>
          </cell>
          <cell r="D31">
            <v>973720</v>
          </cell>
          <cell r="E31">
            <v>183219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140000</v>
          </cell>
          <cell r="D32">
            <v>140000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8">
          <cell r="C38">
            <v>0</v>
          </cell>
          <cell r="D38">
            <v>2500000</v>
          </cell>
          <cell r="E38">
            <v>1786239</v>
          </cell>
          <cell r="F38">
            <v>0</v>
          </cell>
          <cell r="G38">
            <v>0</v>
          </cell>
          <cell r="H38">
            <v>0</v>
          </cell>
        </row>
        <row r="43">
          <cell r="C43">
            <v>340</v>
          </cell>
          <cell r="D43">
            <v>340</v>
          </cell>
          <cell r="E43">
            <v>304</v>
          </cell>
          <cell r="F43">
            <v>0</v>
          </cell>
          <cell r="G43">
            <v>0</v>
          </cell>
          <cell r="H43">
            <v>0</v>
          </cell>
        </row>
        <row r="51">
          <cell r="C51">
            <v>190226500</v>
          </cell>
          <cell r="D51">
            <v>190226500</v>
          </cell>
          <cell r="E51">
            <v>46069345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13656722</v>
          </cell>
          <cell r="D52">
            <v>27192722</v>
          </cell>
          <cell r="E52">
            <v>7521584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1500000</v>
          </cell>
          <cell r="D53">
            <v>3492000</v>
          </cell>
          <cell r="E53">
            <v>25</v>
          </cell>
          <cell r="F53">
            <v>0</v>
          </cell>
          <cell r="G53">
            <v>0</v>
          </cell>
          <cell r="H53">
            <v>0</v>
          </cell>
        </row>
        <row r="55">
          <cell r="C55">
            <v>0</v>
          </cell>
          <cell r="D55">
            <v>0</v>
          </cell>
          <cell r="E55">
            <v>59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27949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91373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4">
          <cell r="C64">
            <v>9200000</v>
          </cell>
          <cell r="D64">
            <v>9200000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9">
          <cell r="C69">
            <v>9924</v>
          </cell>
          <cell r="D69">
            <v>9924</v>
          </cell>
          <cell r="E69">
            <v>9616</v>
          </cell>
          <cell r="F69">
            <v>0</v>
          </cell>
          <cell r="G69">
            <v>0</v>
          </cell>
          <cell r="H69">
            <v>0</v>
          </cell>
        </row>
        <row r="77">
          <cell r="C77">
            <v>232800</v>
          </cell>
          <cell r="D77">
            <v>232800</v>
          </cell>
          <cell r="E77">
            <v>64716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95800</v>
          </cell>
          <cell r="D78">
            <v>95800</v>
          </cell>
          <cell r="E78">
            <v>18433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9">
          <cell r="C89">
            <v>8</v>
          </cell>
          <cell r="D89">
            <v>8</v>
          </cell>
          <cell r="E89">
            <v>10</v>
          </cell>
          <cell r="F89">
            <v>0</v>
          </cell>
          <cell r="G89">
            <v>0</v>
          </cell>
          <cell r="H89">
            <v>0</v>
          </cell>
        </row>
        <row r="97">
          <cell r="C97">
            <v>17045323</v>
          </cell>
          <cell r="D97">
            <v>17045323</v>
          </cell>
          <cell r="E97">
            <v>4797904</v>
          </cell>
          <cell r="F97">
            <v>0</v>
          </cell>
          <cell r="G97">
            <v>0</v>
          </cell>
          <cell r="H97">
            <v>0</v>
          </cell>
        </row>
        <row r="98">
          <cell r="C98">
            <v>1604432</v>
          </cell>
          <cell r="D98">
            <v>1688432</v>
          </cell>
          <cell r="E98">
            <v>1124200</v>
          </cell>
          <cell r="F98">
            <v>0</v>
          </cell>
          <cell r="G98">
            <v>0</v>
          </cell>
          <cell r="H98">
            <v>0</v>
          </cell>
        </row>
        <row r="99">
          <cell r="C99">
            <v>1233100</v>
          </cell>
          <cell r="D99">
            <v>2988100</v>
          </cell>
          <cell r="E99">
            <v>1739087</v>
          </cell>
          <cell r="F99">
            <v>0</v>
          </cell>
          <cell r="G99">
            <v>0</v>
          </cell>
          <cell r="H99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C102">
            <v>0</v>
          </cell>
          <cell r="D102">
            <v>0</v>
          </cell>
          <cell r="E102">
            <v>1838850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12">
          <cell r="C112">
            <v>1160</v>
          </cell>
          <cell r="D112">
            <v>1160</v>
          </cell>
          <cell r="E112">
            <v>1022</v>
          </cell>
          <cell r="F112">
            <v>0</v>
          </cell>
          <cell r="G112">
            <v>0</v>
          </cell>
          <cell r="H112">
            <v>0</v>
          </cell>
        </row>
        <row r="120">
          <cell r="C120">
            <v>1627271</v>
          </cell>
          <cell r="D120">
            <v>1627271</v>
          </cell>
          <cell r="E120">
            <v>271393</v>
          </cell>
          <cell r="F120">
            <v>0</v>
          </cell>
          <cell r="G120">
            <v>0</v>
          </cell>
          <cell r="H120">
            <v>0</v>
          </cell>
        </row>
        <row r="121">
          <cell r="C121">
            <v>159026</v>
          </cell>
          <cell r="D121">
            <v>159026</v>
          </cell>
          <cell r="E121">
            <v>111647</v>
          </cell>
          <cell r="F121">
            <v>0</v>
          </cell>
          <cell r="G121">
            <v>0</v>
          </cell>
          <cell r="H121">
            <v>0</v>
          </cell>
        </row>
        <row r="122">
          <cell r="C122">
            <v>15000</v>
          </cell>
          <cell r="D122">
            <v>15000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4">
          <cell r="C124">
            <v>0</v>
          </cell>
          <cell r="D124">
            <v>0</v>
          </cell>
          <cell r="E124">
            <v>60000</v>
          </cell>
          <cell r="F124">
            <v>0</v>
          </cell>
          <cell r="G124">
            <v>0</v>
          </cell>
          <cell r="H124">
            <v>0</v>
          </cell>
        </row>
        <row r="132">
          <cell r="C132">
            <v>53</v>
          </cell>
          <cell r="D132">
            <v>53</v>
          </cell>
          <cell r="E132">
            <v>45</v>
          </cell>
          <cell r="F132">
            <v>0</v>
          </cell>
          <cell r="G132">
            <v>0</v>
          </cell>
          <cell r="H132">
            <v>0</v>
          </cell>
        </row>
        <row r="140">
          <cell r="C140">
            <v>962100</v>
          </cell>
          <cell r="D140">
            <v>962100</v>
          </cell>
          <cell r="E140">
            <v>184211</v>
          </cell>
          <cell r="F140">
            <v>0</v>
          </cell>
          <cell r="G140">
            <v>0</v>
          </cell>
          <cell r="H140">
            <v>0</v>
          </cell>
        </row>
        <row r="141">
          <cell r="C141">
            <v>206100</v>
          </cell>
          <cell r="D141">
            <v>206100</v>
          </cell>
          <cell r="E141">
            <v>38634</v>
          </cell>
          <cell r="F141">
            <v>0</v>
          </cell>
          <cell r="G141">
            <v>0</v>
          </cell>
          <cell r="H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7">
          <cell r="C147">
            <v>0</v>
          </cell>
          <cell r="D147">
            <v>140820</v>
          </cell>
          <cell r="E147">
            <v>117350</v>
          </cell>
          <cell r="F147">
            <v>0</v>
          </cell>
          <cell r="G147">
            <v>0</v>
          </cell>
          <cell r="H147">
            <v>0</v>
          </cell>
        </row>
        <row r="152">
          <cell r="C152">
            <v>29</v>
          </cell>
          <cell r="D152">
            <v>29</v>
          </cell>
          <cell r="E152">
            <v>26</v>
          </cell>
          <cell r="F152">
            <v>0</v>
          </cell>
          <cell r="G152">
            <v>0</v>
          </cell>
          <cell r="H152">
            <v>0</v>
          </cell>
        </row>
        <row r="160">
          <cell r="C160">
            <v>1306500</v>
          </cell>
          <cell r="D160">
            <v>1306500</v>
          </cell>
          <cell r="E160">
            <v>368707</v>
          </cell>
          <cell r="F160">
            <v>0</v>
          </cell>
          <cell r="G160">
            <v>0</v>
          </cell>
          <cell r="H160">
            <v>0</v>
          </cell>
        </row>
        <row r="161">
          <cell r="C161">
            <v>194000</v>
          </cell>
          <cell r="D161">
            <v>194000</v>
          </cell>
          <cell r="E161">
            <v>72331</v>
          </cell>
          <cell r="F161">
            <v>0</v>
          </cell>
          <cell r="G161">
            <v>0</v>
          </cell>
          <cell r="H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C165">
            <v>0</v>
          </cell>
          <cell r="D165">
            <v>0</v>
          </cell>
          <cell r="E165">
            <v>179845</v>
          </cell>
          <cell r="F165">
            <v>0</v>
          </cell>
          <cell r="G165">
            <v>0</v>
          </cell>
          <cell r="H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72">
          <cell r="C172">
            <v>44</v>
          </cell>
          <cell r="D172">
            <v>44</v>
          </cell>
          <cell r="E172">
            <v>44</v>
          </cell>
          <cell r="F172">
            <v>0</v>
          </cell>
          <cell r="G172">
            <v>0</v>
          </cell>
          <cell r="H172">
            <v>0</v>
          </cell>
        </row>
        <row r="180">
          <cell r="C180">
            <v>182979</v>
          </cell>
          <cell r="D180">
            <v>182979</v>
          </cell>
          <cell r="E180">
            <v>32699</v>
          </cell>
          <cell r="F180">
            <v>0</v>
          </cell>
          <cell r="G180">
            <v>0</v>
          </cell>
          <cell r="H180">
            <v>0</v>
          </cell>
        </row>
        <row r="181">
          <cell r="C181">
            <v>59925</v>
          </cell>
          <cell r="D181">
            <v>59925</v>
          </cell>
          <cell r="E181">
            <v>6966</v>
          </cell>
          <cell r="F181">
            <v>0</v>
          </cell>
          <cell r="G181">
            <v>0</v>
          </cell>
          <cell r="H181">
            <v>0</v>
          </cell>
        </row>
        <row r="182">
          <cell r="C182">
            <v>5000</v>
          </cell>
          <cell r="D182">
            <v>5000</v>
          </cell>
          <cell r="E182">
            <v>924</v>
          </cell>
          <cell r="F182">
            <v>0</v>
          </cell>
          <cell r="G182">
            <v>0</v>
          </cell>
          <cell r="H182">
            <v>0</v>
          </cell>
        </row>
        <row r="187">
          <cell r="C187">
            <v>11130000</v>
          </cell>
          <cell r="D187">
            <v>11130000</v>
          </cell>
          <cell r="E187">
            <v>2771175</v>
          </cell>
          <cell r="F187">
            <v>0</v>
          </cell>
          <cell r="G187">
            <v>0</v>
          </cell>
          <cell r="H187">
            <v>0</v>
          </cell>
        </row>
        <row r="191">
          <cell r="C191">
            <v>13</v>
          </cell>
          <cell r="D191">
            <v>13</v>
          </cell>
          <cell r="E191">
            <v>9</v>
          </cell>
          <cell r="F191">
            <v>0</v>
          </cell>
          <cell r="G191">
            <v>0</v>
          </cell>
          <cell r="H191">
            <v>0</v>
          </cell>
        </row>
        <row r="199">
          <cell r="C199">
            <v>6262047</v>
          </cell>
          <cell r="D199">
            <v>6262047</v>
          </cell>
          <cell r="E199">
            <v>1424124</v>
          </cell>
          <cell r="F199">
            <v>0</v>
          </cell>
          <cell r="G199">
            <v>0</v>
          </cell>
          <cell r="H199">
            <v>0</v>
          </cell>
        </row>
        <row r="200">
          <cell r="C200">
            <v>3813475</v>
          </cell>
          <cell r="D200">
            <v>5486355</v>
          </cell>
          <cell r="E200">
            <v>2181288</v>
          </cell>
          <cell r="F200">
            <v>0</v>
          </cell>
          <cell r="G200">
            <v>0</v>
          </cell>
          <cell r="H200">
            <v>0</v>
          </cell>
        </row>
        <row r="201">
          <cell r="C201">
            <v>1379200</v>
          </cell>
          <cell r="D201">
            <v>1911800</v>
          </cell>
          <cell r="E201">
            <v>98404</v>
          </cell>
          <cell r="F201">
            <v>0</v>
          </cell>
          <cell r="G201">
            <v>0</v>
          </cell>
          <cell r="H201">
            <v>0</v>
          </cell>
        </row>
        <row r="203">
          <cell r="C203">
            <v>0</v>
          </cell>
          <cell r="D203">
            <v>2205480</v>
          </cell>
          <cell r="E203">
            <v>1030207</v>
          </cell>
          <cell r="F203">
            <v>0</v>
          </cell>
          <cell r="G203">
            <v>0</v>
          </cell>
          <cell r="H203">
            <v>0</v>
          </cell>
        </row>
        <row r="207">
          <cell r="C207">
            <v>105000</v>
          </cell>
          <cell r="D207">
            <v>105000</v>
          </cell>
          <cell r="E207">
            <v>32355</v>
          </cell>
          <cell r="F207">
            <v>0</v>
          </cell>
          <cell r="G207">
            <v>0</v>
          </cell>
          <cell r="H207">
            <v>0</v>
          </cell>
        </row>
        <row r="208">
          <cell r="C208">
            <v>0</v>
          </cell>
          <cell r="D208">
            <v>0</v>
          </cell>
          <cell r="E208">
            <v>17976</v>
          </cell>
          <cell r="F208">
            <v>0</v>
          </cell>
          <cell r="G208">
            <v>0</v>
          </cell>
          <cell r="H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5">
          <cell r="C215">
            <v>232</v>
          </cell>
          <cell r="D215">
            <v>232</v>
          </cell>
          <cell r="E215">
            <v>225</v>
          </cell>
          <cell r="F215">
            <v>0</v>
          </cell>
          <cell r="G215">
            <v>0</v>
          </cell>
          <cell r="H2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ходи"/>
    </sheetNames>
    <sheetDataSet>
      <sheetData sheetId="0">
        <row r="10">
          <cell r="F10">
            <v>517822</v>
          </cell>
        </row>
        <row r="11">
          <cell r="F11">
            <v>3684218</v>
          </cell>
        </row>
        <row r="12">
          <cell r="F12">
            <v>1088614</v>
          </cell>
        </row>
        <row r="13">
          <cell r="F13">
            <v>736959</v>
          </cell>
        </row>
        <row r="14">
          <cell r="F14">
            <v>-385959</v>
          </cell>
        </row>
        <row r="15">
          <cell r="F15">
            <v>171328</v>
          </cell>
        </row>
        <row r="16">
          <cell r="F16">
            <v>137941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3" max="3" width="30.8515625" style="0" customWidth="1"/>
    <col min="4" max="9" width="11.7109375" style="0" customWidth="1"/>
  </cols>
  <sheetData>
    <row r="2" ht="15.75">
      <c r="B2" s="10" t="s">
        <v>93</v>
      </c>
    </row>
    <row r="3" ht="13.5" thickBot="1"/>
    <row r="4" spans="2:9" ht="12.75">
      <c r="B4" s="44" t="s">
        <v>0</v>
      </c>
      <c r="C4" s="2" t="s">
        <v>1</v>
      </c>
      <c r="D4" s="2" t="s">
        <v>3</v>
      </c>
      <c r="E4" s="2" t="s">
        <v>38</v>
      </c>
      <c r="F4" s="2" t="s">
        <v>4</v>
      </c>
      <c r="G4" s="2" t="s">
        <v>4</v>
      </c>
      <c r="H4" s="2" t="s">
        <v>4</v>
      </c>
      <c r="I4" s="2" t="s">
        <v>4</v>
      </c>
    </row>
    <row r="5" spans="2:9" ht="25.5" customHeight="1">
      <c r="B5" s="45"/>
      <c r="C5" s="3" t="s">
        <v>2</v>
      </c>
      <c r="D5" s="3">
        <v>2013</v>
      </c>
      <c r="E5" s="3" t="s">
        <v>39</v>
      </c>
      <c r="F5" s="3" t="s">
        <v>36</v>
      </c>
      <c r="G5" s="3" t="s">
        <v>35</v>
      </c>
      <c r="H5" s="3" t="s">
        <v>5</v>
      </c>
      <c r="I5" s="3" t="s">
        <v>6</v>
      </c>
    </row>
    <row r="6" spans="2:9" ht="13.5" thickBot="1">
      <c r="B6" s="46"/>
      <c r="C6" s="4"/>
      <c r="D6" s="4"/>
      <c r="E6" s="4"/>
      <c r="F6" s="5"/>
      <c r="G6" s="4"/>
      <c r="H6" s="4"/>
      <c r="I6" s="4"/>
    </row>
    <row r="7" spans="2:9" ht="16.5" customHeight="1" thickBot="1">
      <c r="B7" s="6" t="s">
        <v>7</v>
      </c>
      <c r="C7" s="14" t="s">
        <v>8</v>
      </c>
      <c r="D7" s="7">
        <f aca="true" t="shared" si="0" ref="D7:I7">SUM(D8)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</row>
    <row r="8" spans="2:9" ht="16.5" customHeight="1" thickBot="1">
      <c r="B8" s="8" t="s">
        <v>9</v>
      </c>
      <c r="C8" s="15" t="s">
        <v>10</v>
      </c>
      <c r="D8" s="7"/>
      <c r="E8" s="7"/>
      <c r="F8" s="7"/>
      <c r="G8" s="7"/>
      <c r="H8" s="7"/>
      <c r="I8" s="7"/>
    </row>
    <row r="9" spans="2:9" ht="16.5" customHeight="1" thickBot="1">
      <c r="B9" s="6" t="s">
        <v>11</v>
      </c>
      <c r="C9" s="14" t="s">
        <v>12</v>
      </c>
      <c r="D9" s="26">
        <f aca="true" t="shared" si="1" ref="D9:I9">SUM(D10:D15)</f>
        <v>28000000</v>
      </c>
      <c r="E9" s="26">
        <f>SUM(E10:E15)</f>
        <v>28000000</v>
      </c>
      <c r="F9" s="26">
        <f t="shared" si="1"/>
        <v>5812982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6.5" customHeight="1" thickBot="1">
      <c r="B10" s="8" t="s">
        <v>13</v>
      </c>
      <c r="C10" s="15" t="s">
        <v>14</v>
      </c>
      <c r="D10" s="26">
        <v>915000</v>
      </c>
      <c r="E10" s="26">
        <v>915000</v>
      </c>
      <c r="F10" s="26">
        <f>+'[2]приходи'!F10</f>
        <v>517822</v>
      </c>
      <c r="G10" s="26"/>
      <c r="H10" s="26"/>
      <c r="I10" s="26"/>
    </row>
    <row r="11" spans="2:9" ht="15.75" customHeight="1" thickBot="1">
      <c r="B11" s="8" t="s">
        <v>15</v>
      </c>
      <c r="C11" s="15" t="s">
        <v>85</v>
      </c>
      <c r="D11" s="26">
        <v>14885000</v>
      </c>
      <c r="E11" s="26">
        <v>14885000</v>
      </c>
      <c r="F11" s="26">
        <f>+'[2]приходи'!F11</f>
        <v>3684218</v>
      </c>
      <c r="G11" s="26"/>
      <c r="H11" s="26"/>
      <c r="I11" s="26"/>
    </row>
    <row r="12" spans="2:9" ht="16.5" customHeight="1" thickBot="1">
      <c r="B12" s="8" t="s">
        <v>17</v>
      </c>
      <c r="C12" s="15" t="s">
        <v>16</v>
      </c>
      <c r="D12" s="26">
        <v>5250000</v>
      </c>
      <c r="E12" s="26">
        <v>5250000</v>
      </c>
      <c r="F12" s="26">
        <f>+'[2]приходи'!F12</f>
        <v>1088614</v>
      </c>
      <c r="G12" s="26"/>
      <c r="H12" s="26"/>
      <c r="I12" s="26"/>
    </row>
    <row r="13" spans="2:9" ht="16.5" customHeight="1" thickBot="1">
      <c r="B13" s="8" t="s">
        <v>88</v>
      </c>
      <c r="C13" s="15" t="s">
        <v>18</v>
      </c>
      <c r="D13" s="26">
        <v>6950000</v>
      </c>
      <c r="E13" s="26">
        <v>6950000</v>
      </c>
      <c r="F13" s="26">
        <f>+'[2]приходи'!F13</f>
        <v>736959</v>
      </c>
      <c r="G13" s="26"/>
      <c r="H13" s="26"/>
      <c r="I13" s="26"/>
    </row>
    <row r="14" spans="2:9" ht="26.25" thickBot="1">
      <c r="B14" s="8" t="s">
        <v>89</v>
      </c>
      <c r="C14" s="15" t="s">
        <v>86</v>
      </c>
      <c r="D14" s="26"/>
      <c r="E14" s="26"/>
      <c r="F14" s="26">
        <f>+'[2]приходи'!$F$14</f>
        <v>-385959</v>
      </c>
      <c r="G14" s="26"/>
      <c r="H14" s="26"/>
      <c r="I14" s="26"/>
    </row>
    <row r="15" spans="2:9" ht="16.5" customHeight="1" thickBot="1">
      <c r="B15" s="8" t="s">
        <v>90</v>
      </c>
      <c r="C15" s="15" t="s">
        <v>87</v>
      </c>
      <c r="D15" s="26"/>
      <c r="E15" s="26"/>
      <c r="F15" s="26">
        <f>+'[2]приходи'!$F$15</f>
        <v>171328</v>
      </c>
      <c r="G15" s="26"/>
      <c r="H15" s="26"/>
      <c r="I15" s="26"/>
    </row>
    <row r="16" spans="2:9" ht="30.75" customHeight="1" thickBot="1">
      <c r="B16" s="6" t="s">
        <v>19</v>
      </c>
      <c r="C16" s="14" t="s">
        <v>20</v>
      </c>
      <c r="D16" s="26"/>
      <c r="E16" s="26"/>
      <c r="F16" s="26">
        <f>+'[2]приходи'!$F$16</f>
        <v>137941</v>
      </c>
      <c r="G16" s="26"/>
      <c r="H16" s="26"/>
      <c r="I16" s="26"/>
    </row>
    <row r="17" spans="2:9" ht="16.5" customHeight="1" thickBot="1">
      <c r="B17" s="6"/>
      <c r="C17" s="16" t="s">
        <v>21</v>
      </c>
      <c r="D17" s="26">
        <f aca="true" t="shared" si="2" ref="D17:I17">SUM(D7,D9,D16)</f>
        <v>28000000</v>
      </c>
      <c r="E17" s="26">
        <f t="shared" si="2"/>
        <v>28000000</v>
      </c>
      <c r="F17" s="26">
        <f t="shared" si="2"/>
        <v>5950923</v>
      </c>
      <c r="G17" s="26">
        <f t="shared" si="2"/>
        <v>0</v>
      </c>
      <c r="H17" s="26">
        <f t="shared" si="2"/>
        <v>0</v>
      </c>
      <c r="I17" s="26">
        <f t="shared" si="2"/>
        <v>0</v>
      </c>
    </row>
  </sheetData>
  <mergeCells count="1">
    <mergeCell ref="B4:B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4">
      <selection activeCell="F21" sqref="F21"/>
    </sheetView>
  </sheetViews>
  <sheetFormatPr defaultColWidth="9.140625" defaultRowHeight="12.75"/>
  <cols>
    <col min="1" max="1" width="4.7109375" style="19" customWidth="1"/>
    <col min="2" max="2" width="40.8515625" style="19" customWidth="1"/>
    <col min="3" max="8" width="11.7109375" style="19" customWidth="1"/>
    <col min="9" max="16384" width="9.140625" style="19" customWidth="1"/>
  </cols>
  <sheetData>
    <row r="2" spans="2:8" ht="12.75">
      <c r="B2" s="47" t="s">
        <v>40</v>
      </c>
      <c r="C2" s="48"/>
      <c r="D2" s="48"/>
      <c r="E2" s="48"/>
      <c r="F2" s="48"/>
      <c r="G2" s="48"/>
      <c r="H2" s="48"/>
    </row>
    <row r="3" spans="2:8" ht="12.75">
      <c r="B3" s="47" t="s">
        <v>95</v>
      </c>
      <c r="C3" s="48"/>
      <c r="D3" s="48"/>
      <c r="E3" s="48"/>
      <c r="F3" s="48"/>
      <c r="G3" s="48"/>
      <c r="H3" s="48"/>
    </row>
    <row r="4" ht="13.5" thickBot="1"/>
    <row r="5" spans="2:8" ht="36.75" customHeight="1">
      <c r="B5" s="1" t="s">
        <v>22</v>
      </c>
      <c r="C5" s="44" t="s">
        <v>94</v>
      </c>
      <c r="D5" s="2" t="s">
        <v>37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4.75" customHeight="1">
      <c r="B6" s="9" t="s">
        <v>2</v>
      </c>
      <c r="C6" s="45"/>
      <c r="D6" s="3"/>
      <c r="E6" s="3" t="s">
        <v>36</v>
      </c>
      <c r="F6" s="3" t="s">
        <v>35</v>
      </c>
      <c r="G6" s="3" t="s">
        <v>5</v>
      </c>
      <c r="H6" s="3" t="s">
        <v>6</v>
      </c>
    </row>
    <row r="7" spans="2:8" ht="13.5" thickBot="1">
      <c r="B7" s="12"/>
      <c r="C7" s="46"/>
      <c r="D7" s="20"/>
      <c r="E7" s="5"/>
      <c r="F7" s="5"/>
      <c r="G7" s="20"/>
      <c r="H7" s="20"/>
    </row>
    <row r="8" spans="2:8" ht="27" customHeight="1" thickBot="1">
      <c r="B8" s="11" t="s">
        <v>43</v>
      </c>
      <c r="C8" s="38">
        <f aca="true" t="shared" si="0" ref="C8:H8">SUM(C9:C10)</f>
        <v>18488700</v>
      </c>
      <c r="D8" s="38">
        <f t="shared" si="0"/>
        <v>21090200</v>
      </c>
      <c r="E8" s="38">
        <f t="shared" si="0"/>
        <v>5633835</v>
      </c>
      <c r="F8" s="38">
        <f t="shared" si="0"/>
        <v>0</v>
      </c>
      <c r="G8" s="38">
        <f t="shared" si="0"/>
        <v>0</v>
      </c>
      <c r="H8" s="38">
        <f t="shared" si="0"/>
        <v>0</v>
      </c>
    </row>
    <row r="9" spans="2:8" ht="27" customHeight="1" thickBot="1">
      <c r="B9" s="12" t="s">
        <v>41</v>
      </c>
      <c r="C9" s="39">
        <f>+програма!C20</f>
        <v>10028200</v>
      </c>
      <c r="D9" s="39">
        <f>+програма!D20</f>
        <v>10129700</v>
      </c>
      <c r="E9" s="39">
        <f>+програма!E20</f>
        <v>1866767</v>
      </c>
      <c r="F9" s="39">
        <f>+програма!F20</f>
        <v>0</v>
      </c>
      <c r="G9" s="39">
        <f>+програма!G20</f>
        <v>0</v>
      </c>
      <c r="H9" s="39">
        <f>+програма!H20</f>
        <v>0</v>
      </c>
    </row>
    <row r="10" spans="2:8" ht="27" customHeight="1" thickBot="1">
      <c r="B10" s="12" t="s">
        <v>42</v>
      </c>
      <c r="C10" s="39">
        <f>+програма!C41</f>
        <v>8460500</v>
      </c>
      <c r="D10" s="39">
        <f>+програма!D41</f>
        <v>10960500</v>
      </c>
      <c r="E10" s="39">
        <f>+програма!E41</f>
        <v>3767068</v>
      </c>
      <c r="F10" s="39">
        <f>+програма!F41</f>
        <v>0</v>
      </c>
      <c r="G10" s="39">
        <f>+програма!G41</f>
        <v>0</v>
      </c>
      <c r="H10" s="39">
        <f>+програма!H41</f>
        <v>0</v>
      </c>
    </row>
    <row r="11" spans="2:8" ht="27" customHeight="1" thickBot="1">
      <c r="B11" s="12"/>
      <c r="C11" s="39"/>
      <c r="D11" s="39"/>
      <c r="E11" s="39"/>
      <c r="F11" s="39"/>
      <c r="G11" s="39"/>
      <c r="H11" s="39"/>
    </row>
    <row r="12" spans="2:8" ht="27" customHeight="1" thickBot="1">
      <c r="B12" s="11" t="s">
        <v>44</v>
      </c>
      <c r="C12" s="38">
        <f aca="true" t="shared" si="1" ref="C12:H12">SUM(C13:C13)</f>
        <v>214583222</v>
      </c>
      <c r="D12" s="38">
        <f t="shared" si="1"/>
        <v>230111222</v>
      </c>
      <c r="E12" s="38">
        <f t="shared" si="1"/>
        <v>53590954</v>
      </c>
      <c r="F12" s="38">
        <f t="shared" si="1"/>
        <v>0</v>
      </c>
      <c r="G12" s="38">
        <f t="shared" si="1"/>
        <v>0</v>
      </c>
      <c r="H12" s="38">
        <f t="shared" si="1"/>
        <v>0</v>
      </c>
    </row>
    <row r="13" spans="2:8" ht="27" customHeight="1" thickBot="1">
      <c r="B13" s="12" t="s">
        <v>45</v>
      </c>
      <c r="C13" s="39">
        <f>+програма!C67</f>
        <v>214583222</v>
      </c>
      <c r="D13" s="39">
        <f>+програма!D67</f>
        <v>230111222</v>
      </c>
      <c r="E13" s="39">
        <f>+програма!E67</f>
        <v>53590954</v>
      </c>
      <c r="F13" s="39">
        <f>+програма!F67</f>
        <v>0</v>
      </c>
      <c r="G13" s="39">
        <f>+програма!G67</f>
        <v>0</v>
      </c>
      <c r="H13" s="39">
        <f>+програма!H67</f>
        <v>0</v>
      </c>
    </row>
    <row r="14" spans="2:8" ht="27" customHeight="1" thickBot="1">
      <c r="B14" s="12"/>
      <c r="C14" s="39"/>
      <c r="D14" s="39"/>
      <c r="E14" s="39"/>
      <c r="F14" s="39"/>
      <c r="G14" s="39"/>
      <c r="H14" s="39"/>
    </row>
    <row r="15" spans="2:8" ht="27" customHeight="1" thickBot="1">
      <c r="B15" s="11" t="s">
        <v>46</v>
      </c>
      <c r="C15" s="38">
        <f aca="true" t="shared" si="2" ref="C15:H15">SUM(C16:C18)</f>
        <v>22012752</v>
      </c>
      <c r="D15" s="38">
        <f t="shared" si="2"/>
        <v>23851752</v>
      </c>
      <c r="E15" s="38">
        <f t="shared" si="2"/>
        <v>8127380</v>
      </c>
      <c r="F15" s="38">
        <f t="shared" si="2"/>
        <v>0</v>
      </c>
      <c r="G15" s="38">
        <f t="shared" si="2"/>
        <v>0</v>
      </c>
      <c r="H15" s="38">
        <f t="shared" si="2"/>
        <v>0</v>
      </c>
    </row>
    <row r="16" spans="2:8" ht="27" customHeight="1" thickBot="1">
      <c r="B16" s="12" t="s">
        <v>47</v>
      </c>
      <c r="C16" s="39">
        <f>+програма!C87</f>
        <v>328600</v>
      </c>
      <c r="D16" s="39">
        <f>+програма!D87</f>
        <v>328600</v>
      </c>
      <c r="E16" s="39">
        <f>+програма!E87</f>
        <v>83149</v>
      </c>
      <c r="F16" s="39">
        <f>+програма!F87</f>
        <v>0</v>
      </c>
      <c r="G16" s="39">
        <f>+програма!G87</f>
        <v>0</v>
      </c>
      <c r="H16" s="39">
        <f>+програма!H87</f>
        <v>0</v>
      </c>
    </row>
    <row r="17" spans="2:8" ht="27" customHeight="1" thickBot="1">
      <c r="B17" s="12" t="s">
        <v>48</v>
      </c>
      <c r="C17" s="39">
        <f>+програма!C110</f>
        <v>19882855</v>
      </c>
      <c r="D17" s="39">
        <f>+програма!D110</f>
        <v>21721855</v>
      </c>
      <c r="E17" s="39">
        <f>+програма!E110</f>
        <v>7661191</v>
      </c>
      <c r="F17" s="39">
        <f>+програма!F110</f>
        <v>0</v>
      </c>
      <c r="G17" s="39">
        <f>+програма!G110</f>
        <v>0</v>
      </c>
      <c r="H17" s="39">
        <f>+програма!H110</f>
        <v>0</v>
      </c>
    </row>
    <row r="18" spans="2:8" ht="27" customHeight="1" thickBot="1">
      <c r="B18" s="12" t="s">
        <v>49</v>
      </c>
      <c r="C18" s="39">
        <f>+програма!C130</f>
        <v>1801297</v>
      </c>
      <c r="D18" s="39">
        <f>+програма!D130</f>
        <v>1801297</v>
      </c>
      <c r="E18" s="39">
        <f>+програма!E130</f>
        <v>383040</v>
      </c>
      <c r="F18" s="39">
        <f>+програма!F130</f>
        <v>0</v>
      </c>
      <c r="G18" s="39">
        <f>+програма!G130</f>
        <v>0</v>
      </c>
      <c r="H18" s="39">
        <f>+програма!H130</f>
        <v>0</v>
      </c>
    </row>
    <row r="19" spans="2:8" ht="27" customHeight="1" thickBot="1">
      <c r="B19" s="17"/>
      <c r="C19" s="40"/>
      <c r="D19" s="40"/>
      <c r="E19" s="40"/>
      <c r="F19" s="40"/>
      <c r="G19" s="40"/>
      <c r="H19" s="40"/>
    </row>
    <row r="20" spans="2:8" s="21" customFormat="1" ht="27" customHeight="1" thickBot="1">
      <c r="B20" s="18" t="s">
        <v>50</v>
      </c>
      <c r="C20" s="41">
        <f aca="true" t="shared" si="3" ref="C20:H20">SUM(C21)</f>
        <v>1168200</v>
      </c>
      <c r="D20" s="41">
        <f t="shared" si="3"/>
        <v>1309020</v>
      </c>
      <c r="E20" s="41">
        <f t="shared" si="3"/>
        <v>340195</v>
      </c>
      <c r="F20" s="41">
        <f t="shared" si="3"/>
        <v>0</v>
      </c>
      <c r="G20" s="41">
        <f t="shared" si="3"/>
        <v>0</v>
      </c>
      <c r="H20" s="41">
        <f t="shared" si="3"/>
        <v>0</v>
      </c>
    </row>
    <row r="21" spans="2:8" ht="27" customHeight="1" thickBot="1">
      <c r="B21" s="12" t="s">
        <v>51</v>
      </c>
      <c r="C21" s="42">
        <f>+програма!C150</f>
        <v>1168200</v>
      </c>
      <c r="D21" s="42">
        <f>+програма!D150</f>
        <v>1309020</v>
      </c>
      <c r="E21" s="42">
        <f>+програма!E150</f>
        <v>340195</v>
      </c>
      <c r="F21" s="42">
        <f>+програма!F150</f>
        <v>0</v>
      </c>
      <c r="G21" s="42">
        <f>+програма!G150</f>
        <v>0</v>
      </c>
      <c r="H21" s="42">
        <f>+програма!H150</f>
        <v>0</v>
      </c>
    </row>
    <row r="22" spans="2:8" ht="27" customHeight="1" thickBot="1">
      <c r="B22" s="22"/>
      <c r="C22" s="42"/>
      <c r="D22" s="42"/>
      <c r="E22" s="42"/>
      <c r="F22" s="42"/>
      <c r="G22" s="42"/>
      <c r="H22" s="42"/>
    </row>
    <row r="23" spans="2:8" ht="27" customHeight="1" thickBot="1">
      <c r="B23" s="11" t="s">
        <v>23</v>
      </c>
      <c r="C23" s="43">
        <f aca="true" t="shared" si="4" ref="C23:H23">SUM(C24:C26)</f>
        <v>24438126</v>
      </c>
      <c r="D23" s="43">
        <f t="shared" si="4"/>
        <v>26643606</v>
      </c>
      <c r="E23" s="43">
        <f t="shared" si="4"/>
        <v>7006949</v>
      </c>
      <c r="F23" s="43">
        <f t="shared" si="4"/>
        <v>0</v>
      </c>
      <c r="G23" s="43">
        <f t="shared" si="4"/>
        <v>0</v>
      </c>
      <c r="H23" s="43">
        <f t="shared" si="4"/>
        <v>0</v>
      </c>
    </row>
    <row r="24" spans="2:8" ht="27" customHeight="1" thickBot="1">
      <c r="B24" s="12" t="s">
        <v>52</v>
      </c>
      <c r="C24" s="42">
        <f>+програма!C170</f>
        <v>1500500</v>
      </c>
      <c r="D24" s="42">
        <f>+програма!D170</f>
        <v>1500500</v>
      </c>
      <c r="E24" s="42">
        <f>+програма!E170</f>
        <v>441038</v>
      </c>
      <c r="F24" s="42">
        <f>+програма!F170</f>
        <v>0</v>
      </c>
      <c r="G24" s="42">
        <f>+програма!G170</f>
        <v>0</v>
      </c>
      <c r="H24" s="42">
        <f>+програма!H170</f>
        <v>0</v>
      </c>
    </row>
    <row r="25" spans="2:8" ht="27" customHeight="1" thickBot="1">
      <c r="B25" s="12" t="s">
        <v>53</v>
      </c>
      <c r="C25" s="42">
        <f>+програма!C189</f>
        <v>11377904</v>
      </c>
      <c r="D25" s="42">
        <f>+програма!D189</f>
        <v>11377904</v>
      </c>
      <c r="E25" s="42">
        <f>+програма!E189</f>
        <v>2811764</v>
      </c>
      <c r="F25" s="42">
        <f>+програма!F189</f>
        <v>0</v>
      </c>
      <c r="G25" s="42">
        <f>+програма!G189</f>
        <v>0</v>
      </c>
      <c r="H25" s="42">
        <f>+програма!H189</f>
        <v>0</v>
      </c>
    </row>
    <row r="26" spans="2:8" ht="27" customHeight="1" thickBot="1">
      <c r="B26" s="12" t="s">
        <v>54</v>
      </c>
      <c r="C26" s="42">
        <f>+програма!C211</f>
        <v>11559722</v>
      </c>
      <c r="D26" s="42">
        <f>+програма!D211</f>
        <v>13765202</v>
      </c>
      <c r="E26" s="42">
        <f>+програма!E211</f>
        <v>3754147</v>
      </c>
      <c r="F26" s="42">
        <f>+програма!F211</f>
        <v>0</v>
      </c>
      <c r="G26" s="42">
        <f>+програма!G211</f>
        <v>0</v>
      </c>
      <c r="H26" s="42">
        <f>+програма!H211</f>
        <v>0</v>
      </c>
    </row>
    <row r="27" spans="2:8" s="21" customFormat="1" ht="27" customHeight="1" thickBot="1">
      <c r="B27" s="11" t="s">
        <v>24</v>
      </c>
      <c r="C27" s="43">
        <f aca="true" t="shared" si="5" ref="C27:H27">+C8+C12+C15+C20+C23</f>
        <v>280691000</v>
      </c>
      <c r="D27" s="43">
        <f t="shared" si="5"/>
        <v>303005800</v>
      </c>
      <c r="E27" s="43">
        <f t="shared" si="5"/>
        <v>74699313</v>
      </c>
      <c r="F27" s="43">
        <f t="shared" si="5"/>
        <v>0</v>
      </c>
      <c r="G27" s="43">
        <f t="shared" si="5"/>
        <v>0</v>
      </c>
      <c r="H27" s="43">
        <f t="shared" si="5"/>
        <v>0</v>
      </c>
    </row>
  </sheetData>
  <mergeCells count="3">
    <mergeCell ref="C5:C7"/>
    <mergeCell ref="B2:H2"/>
    <mergeCell ref="B3:H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8"/>
  <sheetViews>
    <sheetView tabSelected="1" workbookViewId="0" topLeftCell="B91">
      <selection activeCell="F21" sqref="F21"/>
    </sheetView>
  </sheetViews>
  <sheetFormatPr defaultColWidth="9.140625" defaultRowHeight="12.75"/>
  <cols>
    <col min="1" max="1" width="4.7109375" style="0" customWidth="1"/>
    <col min="2" max="2" width="61.140625" style="0" bestFit="1" customWidth="1"/>
    <col min="3" max="8" width="12.7109375" style="23" customWidth="1"/>
  </cols>
  <sheetData>
    <row r="2" spans="2:8" ht="13.5">
      <c r="B2" s="49" t="s">
        <v>97</v>
      </c>
      <c r="C2" s="51"/>
      <c r="D2" s="51"/>
      <c r="E2" s="51"/>
      <c r="F2" s="51"/>
      <c r="G2" s="51"/>
      <c r="H2" s="51"/>
    </row>
    <row r="3" spans="2:8" ht="13.5">
      <c r="B3" s="49" t="s">
        <v>41</v>
      </c>
      <c r="C3" s="50"/>
      <c r="D3" s="50"/>
      <c r="E3" s="50"/>
      <c r="F3" s="50"/>
      <c r="G3" s="50"/>
      <c r="H3" s="50"/>
    </row>
    <row r="4" ht="14.25" customHeight="1" thickBot="1">
      <c r="B4" s="10"/>
    </row>
    <row r="5" spans="2:8" ht="26.25" customHeight="1">
      <c r="B5" s="1" t="s">
        <v>25</v>
      </c>
      <c r="C5" s="24" t="s">
        <v>3</v>
      </c>
      <c r="D5" s="24" t="s">
        <v>37</v>
      </c>
      <c r="E5" s="24" t="s">
        <v>4</v>
      </c>
      <c r="F5" s="24" t="s">
        <v>4</v>
      </c>
      <c r="G5" s="24" t="s">
        <v>4</v>
      </c>
      <c r="H5" s="24" t="s">
        <v>4</v>
      </c>
    </row>
    <row r="6" spans="2:8" ht="25.5">
      <c r="B6" s="13" t="s">
        <v>2</v>
      </c>
      <c r="C6" s="37">
        <v>2013</v>
      </c>
      <c r="D6" s="36"/>
      <c r="E6" s="36" t="s">
        <v>36</v>
      </c>
      <c r="F6" s="36" t="s">
        <v>35</v>
      </c>
      <c r="G6" s="25" t="s">
        <v>5</v>
      </c>
      <c r="H6" s="25" t="s">
        <v>6</v>
      </c>
    </row>
    <row r="7" spans="2:8" ht="18.75" customHeight="1" thickBot="1">
      <c r="B7" s="11" t="s">
        <v>26</v>
      </c>
      <c r="C7" s="26">
        <f aca="true" t="shared" si="0" ref="C7:H7">SUM(C9:C11)</f>
        <v>9980600</v>
      </c>
      <c r="D7" s="26">
        <f t="shared" si="0"/>
        <v>10072100</v>
      </c>
      <c r="E7" s="26">
        <f t="shared" si="0"/>
        <v>1861047</v>
      </c>
      <c r="F7" s="26">
        <f t="shared" si="0"/>
        <v>0</v>
      </c>
      <c r="G7" s="26">
        <f t="shared" si="0"/>
        <v>0</v>
      </c>
      <c r="H7" s="26">
        <f t="shared" si="0"/>
        <v>0</v>
      </c>
    </row>
    <row r="8" spans="2:8" ht="18.75" customHeight="1" thickBot="1">
      <c r="B8" s="12" t="s">
        <v>27</v>
      </c>
      <c r="C8" s="27"/>
      <c r="D8" s="27"/>
      <c r="E8" s="27"/>
      <c r="F8" s="27"/>
      <c r="G8" s="27"/>
      <c r="H8" s="27"/>
    </row>
    <row r="9" spans="2:8" ht="18.75" customHeight="1" thickBot="1">
      <c r="B9" s="12" t="s">
        <v>28</v>
      </c>
      <c r="C9" s="27">
        <f>+'[1]програма'!C9</f>
        <v>8779100</v>
      </c>
      <c r="D9" s="27">
        <f>+'[1]програма'!D9</f>
        <v>8823100</v>
      </c>
      <c r="E9" s="27">
        <f>+'[1]програма'!E9</f>
        <v>1666584</v>
      </c>
      <c r="F9" s="27">
        <f>+'[1]програма'!F9</f>
        <v>0</v>
      </c>
      <c r="G9" s="27">
        <f>+'[1]програма'!G9</f>
        <v>0</v>
      </c>
      <c r="H9" s="27">
        <f>+'[1]програма'!H9</f>
        <v>0</v>
      </c>
    </row>
    <row r="10" spans="2:8" ht="18.75" customHeight="1" thickBot="1">
      <c r="B10" s="12" t="s">
        <v>29</v>
      </c>
      <c r="C10" s="27">
        <f>+'[1]програма'!C10</f>
        <v>1201500</v>
      </c>
      <c r="D10" s="27">
        <f>+'[1]програма'!D10</f>
        <v>1244000</v>
      </c>
      <c r="E10" s="27">
        <f>+'[1]програма'!E10</f>
        <v>194463</v>
      </c>
      <c r="F10" s="27">
        <f>+'[1]програма'!F10</f>
        <v>0</v>
      </c>
      <c r="G10" s="27">
        <f>+'[1]програма'!G10</f>
        <v>0</v>
      </c>
      <c r="H10" s="27">
        <f>+'[1]програма'!H10</f>
        <v>0</v>
      </c>
    </row>
    <row r="11" spans="2:8" ht="18.75" customHeight="1" thickBot="1">
      <c r="B11" s="12" t="s">
        <v>30</v>
      </c>
      <c r="C11" s="27">
        <f>+'[1]програма'!C11</f>
        <v>0</v>
      </c>
      <c r="D11" s="27">
        <f>+'[1]програма'!D11</f>
        <v>5000</v>
      </c>
      <c r="E11" s="27">
        <f>+'[1]програма'!E11</f>
        <v>0</v>
      </c>
      <c r="F11" s="27">
        <f>+'[1]програма'!F11</f>
        <v>0</v>
      </c>
      <c r="G11" s="27">
        <f>+'[1]програма'!G11</f>
        <v>0</v>
      </c>
      <c r="H11" s="27">
        <f>+'[1]програма'!H11</f>
        <v>0</v>
      </c>
    </row>
    <row r="12" spans="2:8" ht="18.75" customHeight="1" thickBot="1">
      <c r="B12" s="12"/>
      <c r="C12" s="27"/>
      <c r="D12" s="27"/>
      <c r="E12" s="27"/>
      <c r="F12" s="27"/>
      <c r="G12" s="27"/>
      <c r="H12" s="27"/>
    </row>
    <row r="13" spans="2:8" ht="23.25" thickBot="1">
      <c r="B13" s="28" t="s">
        <v>58</v>
      </c>
      <c r="C13" s="27">
        <f>+'[1]програма'!C13</f>
        <v>0</v>
      </c>
      <c r="D13" s="27">
        <f>+'[1]програма'!D13</f>
        <v>91500</v>
      </c>
      <c r="E13" s="27">
        <f>+'[1]програма'!E13</f>
        <v>2673</v>
      </c>
      <c r="F13" s="27">
        <f>+'[1]програма'!F13</f>
        <v>0</v>
      </c>
      <c r="G13" s="27">
        <f>+'[1]програма'!G13</f>
        <v>0</v>
      </c>
      <c r="H13" s="27">
        <f>+'[1]програма'!H13</f>
        <v>0</v>
      </c>
    </row>
    <row r="14" spans="2:8" ht="13.5" thickBot="1">
      <c r="B14" s="28" t="s">
        <v>99</v>
      </c>
      <c r="C14" s="27">
        <f>+'[1]програма'!C14</f>
        <v>0</v>
      </c>
      <c r="D14" s="27">
        <f>+'[1]програма'!D14</f>
        <v>0</v>
      </c>
      <c r="E14" s="27">
        <f>+'[1]програма'!E14</f>
        <v>15561</v>
      </c>
      <c r="F14" s="27">
        <f>+'[1]програма'!F14</f>
        <v>0</v>
      </c>
      <c r="G14" s="27">
        <f>+'[1]програма'!G14</f>
        <v>0</v>
      </c>
      <c r="H14" s="27">
        <f>+'[1]програма'!H14</f>
        <v>0</v>
      </c>
    </row>
    <row r="15" spans="2:8" ht="28.5" customHeight="1" thickBot="1">
      <c r="B15" s="11" t="s">
        <v>31</v>
      </c>
      <c r="C15" s="26">
        <f>SUM(C17:C19)</f>
        <v>47600</v>
      </c>
      <c r="D15" s="26">
        <f>SUM(D17:D19)</f>
        <v>57600</v>
      </c>
      <c r="E15" s="26">
        <f>SUM(E17:E19)</f>
        <v>5720</v>
      </c>
      <c r="F15" s="26">
        <f>SUM(F17:F19)</f>
        <v>0</v>
      </c>
      <c r="G15" s="26">
        <f>SUM(G17:G18)</f>
        <v>0</v>
      </c>
      <c r="H15" s="26">
        <f>SUM(H17:H18)</f>
        <v>0</v>
      </c>
    </row>
    <row r="16" spans="2:8" ht="18.75" customHeight="1" thickBot="1">
      <c r="B16" s="12" t="s">
        <v>27</v>
      </c>
      <c r="C16" s="27"/>
      <c r="D16" s="27"/>
      <c r="E16" s="27"/>
      <c r="F16" s="27"/>
      <c r="G16" s="27"/>
      <c r="H16" s="27"/>
    </row>
    <row r="17" spans="2:8" ht="18.75" customHeight="1" thickBot="1">
      <c r="B17" s="29" t="s">
        <v>59</v>
      </c>
      <c r="C17" s="27">
        <f>+'[1]програма'!C17</f>
        <v>47600</v>
      </c>
      <c r="D17" s="27">
        <f>+'[1]програма'!D17</f>
        <v>47600</v>
      </c>
      <c r="E17" s="27">
        <f>+'[1]програма'!E17</f>
        <v>5720</v>
      </c>
      <c r="F17" s="27">
        <f>+'[1]програма'!F17</f>
        <v>0</v>
      </c>
      <c r="G17" s="27">
        <f>+'[1]програма'!G17</f>
        <v>0</v>
      </c>
      <c r="H17" s="27">
        <f>+'[1]програма'!H17</f>
        <v>0</v>
      </c>
    </row>
    <row r="18" spans="2:8" ht="18.75" customHeight="1" thickBot="1">
      <c r="B18" s="29" t="s">
        <v>96</v>
      </c>
      <c r="C18" s="27">
        <f>+'[1]програма'!C18</f>
        <v>0</v>
      </c>
      <c r="D18" s="27">
        <f>+'[1]програма'!D18</f>
        <v>10000</v>
      </c>
      <c r="E18" s="27">
        <f>+'[1]програма'!E18</f>
        <v>0</v>
      </c>
      <c r="F18" s="27">
        <f>+'[1]програма'!F18</f>
        <v>0</v>
      </c>
      <c r="G18" s="27">
        <f>+'[1]програма'!G18</f>
        <v>0</v>
      </c>
      <c r="H18" s="27">
        <f>+'[1]програма'!H18</f>
        <v>0</v>
      </c>
    </row>
    <row r="19" spans="2:8" ht="18.75" customHeight="1" thickBot="1">
      <c r="B19" s="12"/>
      <c r="C19" s="27"/>
      <c r="D19" s="27"/>
      <c r="E19" s="27"/>
      <c r="F19" s="27"/>
      <c r="G19" s="27"/>
      <c r="H19" s="27"/>
    </row>
    <row r="20" spans="2:8" ht="18.75" customHeight="1" thickBot="1">
      <c r="B20" s="11" t="s">
        <v>33</v>
      </c>
      <c r="C20" s="26">
        <f aca="true" t="shared" si="1" ref="C20:H20">SUM(C7,C15)</f>
        <v>10028200</v>
      </c>
      <c r="D20" s="26">
        <f t="shared" si="1"/>
        <v>10129700</v>
      </c>
      <c r="E20" s="26">
        <f t="shared" si="1"/>
        <v>1866767</v>
      </c>
      <c r="F20" s="26">
        <f t="shared" si="1"/>
        <v>0</v>
      </c>
      <c r="G20" s="26">
        <f t="shared" si="1"/>
        <v>0</v>
      </c>
      <c r="H20" s="26">
        <f t="shared" si="1"/>
        <v>0</v>
      </c>
    </row>
    <row r="21" spans="2:8" ht="18.75" customHeight="1" thickBot="1">
      <c r="B21" s="12"/>
      <c r="C21" s="27"/>
      <c r="D21" s="27"/>
      <c r="E21" s="27"/>
      <c r="F21" s="27"/>
      <c r="G21" s="27"/>
      <c r="H21" s="27"/>
    </row>
    <row r="22" spans="2:8" ht="18.75" customHeight="1" thickBot="1">
      <c r="B22" s="12" t="s">
        <v>34</v>
      </c>
      <c r="C22" s="27">
        <f>+'[1]програма'!C22</f>
        <v>258</v>
      </c>
      <c r="D22" s="27">
        <f>+'[1]програма'!D22</f>
        <v>258</v>
      </c>
      <c r="E22" s="27">
        <f>+'[1]програма'!E22</f>
        <v>229</v>
      </c>
      <c r="F22" s="27">
        <f>+'[1]програма'!F22</f>
        <v>0</v>
      </c>
      <c r="G22" s="27">
        <f>+'[1]програма'!G22</f>
        <v>0</v>
      </c>
      <c r="H22" s="27">
        <f>+'[1]програма'!H22</f>
        <v>0</v>
      </c>
    </row>
    <row r="24" spans="2:8" ht="13.5">
      <c r="B24" s="49" t="s">
        <v>42</v>
      </c>
      <c r="C24" s="50"/>
      <c r="D24" s="50"/>
      <c r="E24" s="50"/>
      <c r="F24" s="50"/>
      <c r="G24" s="50"/>
      <c r="H24" s="50"/>
    </row>
    <row r="25" ht="14.25" customHeight="1" thickBot="1">
      <c r="B25" s="10"/>
    </row>
    <row r="26" spans="2:8" ht="26.25" customHeight="1">
      <c r="B26" s="1" t="s">
        <v>25</v>
      </c>
      <c r="C26" s="24" t="s">
        <v>3</v>
      </c>
      <c r="D26" s="24" t="s">
        <v>37</v>
      </c>
      <c r="E26" s="24" t="s">
        <v>4</v>
      </c>
      <c r="F26" s="24" t="s">
        <v>4</v>
      </c>
      <c r="G26" s="24" t="s">
        <v>4</v>
      </c>
      <c r="H26" s="24" t="s">
        <v>4</v>
      </c>
    </row>
    <row r="27" spans="2:8" ht="25.5">
      <c r="B27" s="13" t="s">
        <v>2</v>
      </c>
      <c r="C27" s="37">
        <v>2013</v>
      </c>
      <c r="D27" s="25"/>
      <c r="E27" s="25" t="s">
        <v>36</v>
      </c>
      <c r="F27" s="25" t="s">
        <v>35</v>
      </c>
      <c r="G27" s="25" t="s">
        <v>5</v>
      </c>
      <c r="H27" s="25" t="s">
        <v>6</v>
      </c>
    </row>
    <row r="28" spans="2:8" ht="18.75" customHeight="1" thickBot="1">
      <c r="B28" s="11" t="s">
        <v>26</v>
      </c>
      <c r="C28" s="26">
        <f aca="true" t="shared" si="2" ref="C28:H28">SUM(C30:C32)</f>
        <v>8460500</v>
      </c>
      <c r="D28" s="26">
        <f t="shared" si="2"/>
        <v>8460500</v>
      </c>
      <c r="E28" s="26">
        <f t="shared" si="2"/>
        <v>1980829</v>
      </c>
      <c r="F28" s="26">
        <f t="shared" si="2"/>
        <v>0</v>
      </c>
      <c r="G28" s="26">
        <f t="shared" si="2"/>
        <v>0</v>
      </c>
      <c r="H28" s="26">
        <f t="shared" si="2"/>
        <v>0</v>
      </c>
    </row>
    <row r="29" spans="2:8" ht="18.75" customHeight="1" thickBot="1">
      <c r="B29" s="12" t="s">
        <v>27</v>
      </c>
      <c r="C29" s="27"/>
      <c r="D29" s="27"/>
      <c r="E29" s="27"/>
      <c r="F29" s="27"/>
      <c r="G29" s="27"/>
      <c r="H29" s="27"/>
    </row>
    <row r="30" spans="2:8" ht="18.75" customHeight="1" thickBot="1">
      <c r="B30" s="12" t="s">
        <v>28</v>
      </c>
      <c r="C30" s="27">
        <f>+'[1]програма'!$C$30</f>
        <v>7346780</v>
      </c>
      <c r="D30" s="27">
        <f>+'[1]програма'!D30</f>
        <v>7346780</v>
      </c>
      <c r="E30" s="27">
        <f>+'[1]програма'!E30</f>
        <v>1797610</v>
      </c>
      <c r="F30" s="27">
        <f>+'[1]програма'!F30</f>
        <v>0</v>
      </c>
      <c r="G30" s="27">
        <f>+'[1]програма'!G30</f>
        <v>0</v>
      </c>
      <c r="H30" s="27">
        <f>+'[1]програма'!H30</f>
        <v>0</v>
      </c>
    </row>
    <row r="31" spans="2:8" ht="18.75" customHeight="1" thickBot="1">
      <c r="B31" s="12" t="s">
        <v>29</v>
      </c>
      <c r="C31" s="27">
        <f>+'[1]програма'!C31</f>
        <v>973720</v>
      </c>
      <c r="D31" s="27">
        <f>+'[1]програма'!D31</f>
        <v>973720</v>
      </c>
      <c r="E31" s="27">
        <f>+'[1]програма'!E31</f>
        <v>183219</v>
      </c>
      <c r="F31" s="27">
        <f>+'[1]програма'!F31</f>
        <v>0</v>
      </c>
      <c r="G31" s="27">
        <f>+'[1]програма'!G31</f>
        <v>0</v>
      </c>
      <c r="H31" s="27">
        <f>+'[1]програма'!H31</f>
        <v>0</v>
      </c>
    </row>
    <row r="32" spans="2:8" ht="18.75" customHeight="1" thickBot="1">
      <c r="B32" s="12" t="s">
        <v>30</v>
      </c>
      <c r="C32" s="27">
        <f>+'[1]програма'!C32</f>
        <v>140000</v>
      </c>
      <c r="D32" s="27">
        <f>+'[1]програма'!D32</f>
        <v>140000</v>
      </c>
      <c r="E32" s="27">
        <f>+'[1]програма'!E32</f>
        <v>0</v>
      </c>
      <c r="F32" s="27">
        <f>+'[1]програма'!F32</f>
        <v>0</v>
      </c>
      <c r="G32" s="27">
        <f>+'[1]програма'!G32</f>
        <v>0</v>
      </c>
      <c r="H32" s="27">
        <f>+'[1]програма'!H32</f>
        <v>0</v>
      </c>
    </row>
    <row r="33" spans="2:8" ht="18.75" customHeight="1" thickBot="1">
      <c r="B33" s="12"/>
      <c r="C33" s="27">
        <f>+'[1]програма'!C33</f>
        <v>0</v>
      </c>
      <c r="D33" s="27">
        <f>+'[1]програма'!D33</f>
        <v>0</v>
      </c>
      <c r="E33" s="27">
        <f>+'[1]програма'!E33</f>
        <v>0</v>
      </c>
      <c r="F33" s="27">
        <f>+'[1]програма'!F33</f>
        <v>0</v>
      </c>
      <c r="G33" s="27">
        <f>+'[1]програма'!G33</f>
        <v>0</v>
      </c>
      <c r="H33" s="27">
        <f>+'[1]програма'!H33</f>
        <v>0</v>
      </c>
    </row>
    <row r="34" spans="2:8" ht="51.75" thickBot="1">
      <c r="B34" s="30" t="s">
        <v>60</v>
      </c>
      <c r="C34" s="27">
        <f>+'[1]програма'!C34</f>
        <v>0</v>
      </c>
      <c r="D34" s="27">
        <f>+'[1]програма'!D34</f>
        <v>0</v>
      </c>
      <c r="E34" s="27">
        <f>+'[1]програма'!E34</f>
        <v>0</v>
      </c>
      <c r="F34" s="27">
        <f>+'[1]програма'!F34</f>
        <v>0</v>
      </c>
      <c r="G34" s="27">
        <f>+'[1]програма'!G34</f>
        <v>0</v>
      </c>
      <c r="H34" s="27">
        <f>+'[1]програма'!H34</f>
        <v>0</v>
      </c>
    </row>
    <row r="35" spans="2:8" ht="13.5" thickBot="1">
      <c r="B35" s="30" t="s">
        <v>61</v>
      </c>
      <c r="C35" s="27">
        <f>+'[1]програма'!C35</f>
        <v>0</v>
      </c>
      <c r="D35" s="27">
        <f>+'[1]програма'!D35</f>
        <v>0</v>
      </c>
      <c r="E35" s="27">
        <f>+'[1]програма'!E35</f>
        <v>0</v>
      </c>
      <c r="F35" s="27">
        <f>+'[1]програма'!F35</f>
        <v>0</v>
      </c>
      <c r="G35" s="27">
        <f>+'[1]програма'!G35</f>
        <v>0</v>
      </c>
      <c r="H35" s="27">
        <f>+'[1]програма'!H35</f>
        <v>0</v>
      </c>
    </row>
    <row r="36" spans="2:8" ht="28.5" customHeight="1" thickBot="1">
      <c r="B36" s="11" t="s">
        <v>31</v>
      </c>
      <c r="C36" s="26">
        <f aca="true" t="shared" si="3" ref="C36:H36">SUM(C38:C40)</f>
        <v>0</v>
      </c>
      <c r="D36" s="26">
        <f t="shared" si="3"/>
        <v>2500000</v>
      </c>
      <c r="E36" s="26">
        <f t="shared" si="3"/>
        <v>1786239</v>
      </c>
      <c r="F36" s="26">
        <f t="shared" si="3"/>
        <v>0</v>
      </c>
      <c r="G36" s="26">
        <f t="shared" si="3"/>
        <v>0</v>
      </c>
      <c r="H36" s="26">
        <f t="shared" si="3"/>
        <v>0</v>
      </c>
    </row>
    <row r="37" spans="2:8" ht="18.75" customHeight="1" thickBot="1">
      <c r="B37" s="12" t="s">
        <v>27</v>
      </c>
      <c r="C37" s="27"/>
      <c r="D37" s="27"/>
      <c r="E37" s="27"/>
      <c r="F37" s="27"/>
      <c r="G37" s="27"/>
      <c r="H37" s="27"/>
    </row>
    <row r="38" spans="2:8" ht="18.75" customHeight="1" thickBot="1">
      <c r="B38" s="29" t="s">
        <v>62</v>
      </c>
      <c r="C38" s="27">
        <f>+'[1]програма'!C38</f>
        <v>0</v>
      </c>
      <c r="D38" s="27">
        <f>+'[1]програма'!D38</f>
        <v>2500000</v>
      </c>
      <c r="E38" s="27">
        <f>+'[1]програма'!E38</f>
        <v>1786239</v>
      </c>
      <c r="F38" s="27">
        <f>+'[1]програма'!F38</f>
        <v>0</v>
      </c>
      <c r="G38" s="27">
        <f>+'[1]програма'!G38</f>
        <v>0</v>
      </c>
      <c r="H38" s="27">
        <f>+'[1]програма'!H38</f>
        <v>0</v>
      </c>
    </row>
    <row r="39" spans="2:8" ht="18.75" customHeight="1" hidden="1" thickBot="1">
      <c r="B39" s="31" t="s">
        <v>63</v>
      </c>
      <c r="C39" s="27"/>
      <c r="D39" s="27"/>
      <c r="E39" s="27"/>
      <c r="F39" s="27"/>
      <c r="G39" s="27"/>
      <c r="H39" s="27"/>
    </row>
    <row r="40" spans="2:8" ht="18.75" customHeight="1" thickBot="1">
      <c r="B40" s="12"/>
      <c r="C40" s="27"/>
      <c r="D40" s="27"/>
      <c r="E40" s="27"/>
      <c r="F40" s="27"/>
      <c r="G40" s="27"/>
      <c r="H40" s="27"/>
    </row>
    <row r="41" spans="2:8" ht="18.75" customHeight="1" thickBot="1">
      <c r="B41" s="11" t="s">
        <v>33</v>
      </c>
      <c r="C41" s="26">
        <f aca="true" t="shared" si="4" ref="C41:H41">+C28+C36</f>
        <v>8460500</v>
      </c>
      <c r="D41" s="26">
        <f t="shared" si="4"/>
        <v>10960500</v>
      </c>
      <c r="E41" s="26">
        <f t="shared" si="4"/>
        <v>3767068</v>
      </c>
      <c r="F41" s="26">
        <f t="shared" si="4"/>
        <v>0</v>
      </c>
      <c r="G41" s="26">
        <f t="shared" si="4"/>
        <v>0</v>
      </c>
      <c r="H41" s="26">
        <f t="shared" si="4"/>
        <v>0</v>
      </c>
    </row>
    <row r="42" spans="2:8" ht="18.75" customHeight="1" thickBot="1">
      <c r="B42" s="12"/>
      <c r="C42" s="27"/>
      <c r="D42" s="27"/>
      <c r="E42" s="27"/>
      <c r="F42" s="27"/>
      <c r="G42" s="27"/>
      <c r="H42" s="27"/>
    </row>
    <row r="43" spans="2:8" ht="18.75" customHeight="1" thickBot="1">
      <c r="B43" s="12" t="s">
        <v>34</v>
      </c>
      <c r="C43" s="27">
        <f>+'[1]програма'!C43</f>
        <v>340</v>
      </c>
      <c r="D43" s="27">
        <f>+'[1]програма'!D43</f>
        <v>340</v>
      </c>
      <c r="E43" s="27">
        <f>+'[1]програма'!E43</f>
        <v>304</v>
      </c>
      <c r="F43" s="27">
        <f>+'[1]програма'!F43</f>
        <v>0</v>
      </c>
      <c r="G43" s="27">
        <f>+'[1]програма'!G43</f>
        <v>0</v>
      </c>
      <c r="H43" s="27">
        <f>+'[1]програма'!H43</f>
        <v>0</v>
      </c>
    </row>
    <row r="45" spans="2:8" ht="13.5">
      <c r="B45" s="49" t="s">
        <v>55</v>
      </c>
      <c r="C45" s="50"/>
      <c r="D45" s="50"/>
      <c r="E45" s="50"/>
      <c r="F45" s="50"/>
      <c r="G45" s="50"/>
      <c r="H45" s="50"/>
    </row>
    <row r="46" ht="14.25" customHeight="1" thickBot="1">
      <c r="B46" s="10"/>
    </row>
    <row r="47" spans="2:8" ht="26.25" customHeight="1">
      <c r="B47" s="1" t="s">
        <v>25</v>
      </c>
      <c r="C47" s="24" t="s">
        <v>3</v>
      </c>
      <c r="D47" s="24" t="s">
        <v>37</v>
      </c>
      <c r="E47" s="24" t="s">
        <v>4</v>
      </c>
      <c r="F47" s="24" t="s">
        <v>4</v>
      </c>
      <c r="G47" s="24" t="s">
        <v>4</v>
      </c>
      <c r="H47" s="24" t="s">
        <v>4</v>
      </c>
    </row>
    <row r="48" spans="2:8" ht="25.5">
      <c r="B48" s="13" t="s">
        <v>2</v>
      </c>
      <c r="C48" s="37">
        <v>2013</v>
      </c>
      <c r="D48" s="25"/>
      <c r="E48" s="25" t="s">
        <v>36</v>
      </c>
      <c r="F48" s="25" t="s">
        <v>35</v>
      </c>
      <c r="G48" s="25" t="s">
        <v>5</v>
      </c>
      <c r="H48" s="25" t="s">
        <v>6</v>
      </c>
    </row>
    <row r="49" spans="2:8" ht="18.75" customHeight="1" thickBot="1">
      <c r="B49" s="11" t="s">
        <v>26</v>
      </c>
      <c r="C49" s="26">
        <f aca="true" t="shared" si="5" ref="C49:H49">SUM(C51:C53)</f>
        <v>205383222</v>
      </c>
      <c r="D49" s="26">
        <f t="shared" si="5"/>
        <v>220911222</v>
      </c>
      <c r="E49" s="26">
        <f t="shared" si="5"/>
        <v>53590954</v>
      </c>
      <c r="F49" s="26">
        <f t="shared" si="5"/>
        <v>0</v>
      </c>
      <c r="G49" s="26">
        <f t="shared" si="5"/>
        <v>0</v>
      </c>
      <c r="H49" s="26">
        <f t="shared" si="5"/>
        <v>0</v>
      </c>
    </row>
    <row r="50" spans="2:8" ht="18.75" customHeight="1" thickBot="1">
      <c r="B50" s="12" t="s">
        <v>27</v>
      </c>
      <c r="C50" s="27"/>
      <c r="D50" s="27"/>
      <c r="E50" s="27"/>
      <c r="F50" s="27"/>
      <c r="G50" s="27"/>
      <c r="H50" s="27"/>
    </row>
    <row r="51" spans="2:8" ht="18.75" customHeight="1" thickBot="1">
      <c r="B51" s="12" t="s">
        <v>28</v>
      </c>
      <c r="C51" s="27">
        <f>+'[1]програма'!C51</f>
        <v>190226500</v>
      </c>
      <c r="D51" s="27">
        <f>+'[1]програма'!D51</f>
        <v>190226500</v>
      </c>
      <c r="E51" s="27">
        <f>+'[1]програма'!E51</f>
        <v>46069345</v>
      </c>
      <c r="F51" s="27">
        <f>+'[1]програма'!F51</f>
        <v>0</v>
      </c>
      <c r="G51" s="27">
        <f>+'[1]програма'!G51</f>
        <v>0</v>
      </c>
      <c r="H51" s="27">
        <f>+'[1]програма'!H51</f>
        <v>0</v>
      </c>
    </row>
    <row r="52" spans="2:8" ht="18.75" customHeight="1" thickBot="1">
      <c r="B52" s="12" t="s">
        <v>29</v>
      </c>
      <c r="C52" s="27">
        <f>+'[1]програма'!C52</f>
        <v>13656722</v>
      </c>
      <c r="D52" s="27">
        <f>+'[1]програма'!D52</f>
        <v>27192722</v>
      </c>
      <c r="E52" s="27">
        <f>+'[1]програма'!E52</f>
        <v>7521584</v>
      </c>
      <c r="F52" s="27">
        <f>+'[1]програма'!F52</f>
        <v>0</v>
      </c>
      <c r="G52" s="27">
        <f>+'[1]програма'!G52</f>
        <v>0</v>
      </c>
      <c r="H52" s="27">
        <f>+'[1]програма'!H52</f>
        <v>0</v>
      </c>
    </row>
    <row r="53" spans="2:8" ht="18.75" customHeight="1" thickBot="1">
      <c r="B53" s="12" t="s">
        <v>30</v>
      </c>
      <c r="C53" s="27">
        <f>+'[1]програма'!C53</f>
        <v>1500000</v>
      </c>
      <c r="D53" s="27">
        <f>+'[1]програма'!D53</f>
        <v>3492000</v>
      </c>
      <c r="E53" s="27">
        <f>+'[1]програма'!E53</f>
        <v>25</v>
      </c>
      <c r="F53" s="27">
        <f>+'[1]програма'!F53</f>
        <v>0</v>
      </c>
      <c r="G53" s="27">
        <f>+'[1]програма'!G53</f>
        <v>0</v>
      </c>
      <c r="H53" s="27">
        <f>+'[1]програма'!H53</f>
        <v>0</v>
      </c>
    </row>
    <row r="54" spans="2:8" ht="18.75" customHeight="1" thickBot="1">
      <c r="B54" s="12"/>
      <c r="C54" s="27"/>
      <c r="D54" s="27"/>
      <c r="E54" s="27"/>
      <c r="F54" s="27"/>
      <c r="G54" s="27"/>
      <c r="H54" s="27"/>
    </row>
    <row r="55" spans="2:8" ht="23.25" thickBot="1">
      <c r="B55" s="32" t="s">
        <v>64</v>
      </c>
      <c r="C55" s="27">
        <f>+'[1]програма'!C55</f>
        <v>0</v>
      </c>
      <c r="D55" s="27">
        <f>+'[1]програма'!D55</f>
        <v>0</v>
      </c>
      <c r="E55" s="27">
        <f>+'[1]програма'!E55</f>
        <v>59</v>
      </c>
      <c r="F55" s="27">
        <f>+'[1]програма'!F55</f>
        <v>0</v>
      </c>
      <c r="G55" s="27">
        <f>+'[1]програма'!G55</f>
        <v>0</v>
      </c>
      <c r="H55" s="27">
        <f>+'[1]програма'!H55</f>
        <v>0</v>
      </c>
    </row>
    <row r="56" spans="2:8" ht="13.5" thickBot="1">
      <c r="B56" s="33" t="s">
        <v>65</v>
      </c>
      <c r="C56" s="27">
        <f>+'[1]програма'!C56</f>
        <v>0</v>
      </c>
      <c r="D56" s="27">
        <f>+'[1]програма'!D56</f>
        <v>0</v>
      </c>
      <c r="E56" s="27">
        <f>+'[1]програма'!E56</f>
        <v>0</v>
      </c>
      <c r="F56" s="27">
        <f>+'[1]програма'!F56</f>
        <v>0</v>
      </c>
      <c r="G56" s="27">
        <f>+'[1]програма'!G56</f>
        <v>0</v>
      </c>
      <c r="H56" s="27">
        <f>+'[1]програма'!H56</f>
        <v>0</v>
      </c>
    </row>
    <row r="57" spans="2:8" ht="13.5" thickBot="1">
      <c r="B57" s="33" t="s">
        <v>66</v>
      </c>
      <c r="C57" s="27">
        <f>+'[1]програма'!C57</f>
        <v>0</v>
      </c>
      <c r="D57" s="27">
        <f>+'[1]програма'!D57</f>
        <v>0</v>
      </c>
      <c r="E57" s="27">
        <f>+'[1]програма'!E57</f>
        <v>0</v>
      </c>
      <c r="F57" s="27">
        <f>+'[1]програма'!F57</f>
        <v>0</v>
      </c>
      <c r="G57" s="27">
        <f>+'[1]програма'!G57</f>
        <v>0</v>
      </c>
      <c r="H57" s="27">
        <f>+'[1]програма'!H57</f>
        <v>0</v>
      </c>
    </row>
    <row r="58" spans="2:8" ht="13.5" thickBot="1">
      <c r="B58" s="33" t="s">
        <v>67</v>
      </c>
      <c r="C58" s="27">
        <f>+'[1]програма'!C58</f>
        <v>0</v>
      </c>
      <c r="D58" s="27">
        <f>+'[1]програма'!D58</f>
        <v>0</v>
      </c>
      <c r="E58" s="27">
        <f>+'[1]програма'!E58</f>
        <v>27949</v>
      </c>
      <c r="F58" s="27">
        <f>+'[1]програма'!F58</f>
        <v>0</v>
      </c>
      <c r="G58" s="27">
        <f>+'[1]програма'!G58</f>
        <v>0</v>
      </c>
      <c r="H58" s="27">
        <f>+'[1]програма'!H58</f>
        <v>0</v>
      </c>
    </row>
    <row r="59" spans="2:8" ht="13.5" thickBot="1">
      <c r="B59" s="33" t="s">
        <v>68</v>
      </c>
      <c r="C59" s="27">
        <f>+'[1]програма'!C59</f>
        <v>0</v>
      </c>
      <c r="D59" s="27">
        <f>+'[1]програма'!D59</f>
        <v>0</v>
      </c>
      <c r="E59" s="27">
        <f>+'[1]програма'!E59</f>
        <v>0</v>
      </c>
      <c r="F59" s="27">
        <f>+'[1]програма'!F59</f>
        <v>0</v>
      </c>
      <c r="G59" s="27">
        <f>+'[1]програма'!G59</f>
        <v>0</v>
      </c>
      <c r="H59" s="27">
        <f>+'[1]програма'!H59</f>
        <v>0</v>
      </c>
    </row>
    <row r="60" spans="2:8" ht="13.5" thickBot="1">
      <c r="B60" s="33" t="s">
        <v>69</v>
      </c>
      <c r="C60" s="27">
        <f>+'[1]програма'!C60</f>
        <v>0</v>
      </c>
      <c r="D60" s="27">
        <f>+'[1]програма'!D60</f>
        <v>0</v>
      </c>
      <c r="E60" s="27">
        <f>+'[1]програма'!E60</f>
        <v>91373</v>
      </c>
      <c r="F60" s="27">
        <f>+'[1]програма'!F60</f>
        <v>0</v>
      </c>
      <c r="G60" s="27">
        <f>+'[1]програма'!G60</f>
        <v>0</v>
      </c>
      <c r="H60" s="27">
        <f>+'[1]програма'!H60</f>
        <v>0</v>
      </c>
    </row>
    <row r="61" spans="2:8" ht="13.5" thickBot="1">
      <c r="B61" s="33" t="s">
        <v>92</v>
      </c>
      <c r="C61" s="27">
        <f>+'[1]програма'!C61</f>
        <v>0</v>
      </c>
      <c r="D61" s="27">
        <f>+'[1]програма'!D61</f>
        <v>0</v>
      </c>
      <c r="E61" s="27">
        <f>+'[1]програма'!E61</f>
        <v>0</v>
      </c>
      <c r="F61" s="27">
        <f>+'[1]програма'!F61</f>
        <v>0</v>
      </c>
      <c r="G61" s="27">
        <f>+'[1]програма'!G61</f>
        <v>0</v>
      </c>
      <c r="H61" s="27">
        <f>+'[1]програма'!H61</f>
        <v>0</v>
      </c>
    </row>
    <row r="62" spans="2:8" ht="13.5" thickBot="1">
      <c r="B62" s="11" t="s">
        <v>31</v>
      </c>
      <c r="C62" s="26">
        <f aca="true" t="shared" si="6" ref="C62:H62">SUM(C64:C66)</f>
        <v>9200000</v>
      </c>
      <c r="D62" s="26">
        <f t="shared" si="6"/>
        <v>9200000</v>
      </c>
      <c r="E62" s="26">
        <f t="shared" si="6"/>
        <v>0</v>
      </c>
      <c r="F62" s="26">
        <f t="shared" si="6"/>
        <v>0</v>
      </c>
      <c r="G62" s="26">
        <f t="shared" si="6"/>
        <v>0</v>
      </c>
      <c r="H62" s="26">
        <f t="shared" si="6"/>
        <v>0</v>
      </c>
    </row>
    <row r="63" spans="2:8" ht="18.75" customHeight="1" thickBot="1">
      <c r="B63" s="12" t="s">
        <v>27</v>
      </c>
      <c r="C63" s="27"/>
      <c r="D63" s="27"/>
      <c r="E63" s="27"/>
      <c r="F63" s="27"/>
      <c r="G63" s="27"/>
      <c r="H63" s="27"/>
    </row>
    <row r="64" spans="2:8" ht="18.75" customHeight="1" thickBot="1">
      <c r="B64" s="29" t="s">
        <v>70</v>
      </c>
      <c r="C64" s="27">
        <f>+'[1]програма'!C64</f>
        <v>9200000</v>
      </c>
      <c r="D64" s="27">
        <f>+'[1]програма'!D64</f>
        <v>9200000</v>
      </c>
      <c r="E64" s="27">
        <f>+'[1]програма'!E64</f>
        <v>0</v>
      </c>
      <c r="F64" s="27">
        <f>+'[1]програма'!F64</f>
        <v>0</v>
      </c>
      <c r="G64" s="27">
        <f>+'[1]програма'!G64</f>
        <v>0</v>
      </c>
      <c r="H64" s="27">
        <f>+'[1]програма'!H64</f>
        <v>0</v>
      </c>
    </row>
    <row r="65" spans="2:8" ht="18.75" customHeight="1" thickBot="1">
      <c r="B65" s="12" t="s">
        <v>32</v>
      </c>
      <c r="C65" s="27"/>
      <c r="D65" s="27"/>
      <c r="E65" s="27"/>
      <c r="F65" s="27"/>
      <c r="G65" s="27"/>
      <c r="H65" s="27"/>
    </row>
    <row r="66" spans="2:8" ht="18.75" customHeight="1" thickBot="1">
      <c r="B66" s="12"/>
      <c r="C66" s="27"/>
      <c r="D66" s="27"/>
      <c r="E66" s="27"/>
      <c r="F66" s="27"/>
      <c r="G66" s="27"/>
      <c r="H66" s="27"/>
    </row>
    <row r="67" spans="2:8" ht="18.75" customHeight="1" thickBot="1">
      <c r="B67" s="11" t="s">
        <v>33</v>
      </c>
      <c r="C67" s="26">
        <f aca="true" t="shared" si="7" ref="C67:H67">SUM(C49,C62)</f>
        <v>214583222</v>
      </c>
      <c r="D67" s="26">
        <f t="shared" si="7"/>
        <v>230111222</v>
      </c>
      <c r="E67" s="26">
        <f t="shared" si="7"/>
        <v>53590954</v>
      </c>
      <c r="F67" s="26">
        <f t="shared" si="7"/>
        <v>0</v>
      </c>
      <c r="G67" s="26">
        <f t="shared" si="7"/>
        <v>0</v>
      </c>
      <c r="H67" s="26">
        <f t="shared" si="7"/>
        <v>0</v>
      </c>
    </row>
    <row r="68" spans="2:8" ht="18.75" customHeight="1" thickBot="1">
      <c r="B68" s="12"/>
      <c r="C68" s="27"/>
      <c r="D68" s="27"/>
      <c r="E68" s="27"/>
      <c r="F68" s="27"/>
      <c r="G68" s="27"/>
      <c r="H68" s="27"/>
    </row>
    <row r="69" spans="2:8" ht="18.75" customHeight="1" thickBot="1">
      <c r="B69" s="12" t="s">
        <v>34</v>
      </c>
      <c r="C69" s="27">
        <f>+'[1]програма'!C69</f>
        <v>9924</v>
      </c>
      <c r="D69" s="27">
        <f>+'[1]програма'!D69</f>
        <v>9924</v>
      </c>
      <c r="E69" s="27">
        <f>+'[1]програма'!E69</f>
        <v>9616</v>
      </c>
      <c r="F69" s="27">
        <f>+'[1]програма'!F69</f>
        <v>0</v>
      </c>
      <c r="G69" s="27">
        <f>+'[1]програма'!G69</f>
        <v>0</v>
      </c>
      <c r="H69" s="27">
        <f>+'[1]програма'!H69</f>
        <v>0</v>
      </c>
    </row>
    <row r="71" spans="2:8" ht="13.5">
      <c r="B71" s="49" t="s">
        <v>47</v>
      </c>
      <c r="C71" s="50"/>
      <c r="D71" s="50"/>
      <c r="E71" s="50"/>
      <c r="F71" s="50"/>
      <c r="G71" s="50"/>
      <c r="H71" s="50"/>
    </row>
    <row r="72" ht="14.25" customHeight="1" thickBot="1">
      <c r="B72" s="10"/>
    </row>
    <row r="73" spans="2:8" ht="26.25" customHeight="1">
      <c r="B73" s="1" t="s">
        <v>25</v>
      </c>
      <c r="C73" s="24" t="s">
        <v>3</v>
      </c>
      <c r="D73" s="24" t="s">
        <v>37</v>
      </c>
      <c r="E73" s="24" t="s">
        <v>4</v>
      </c>
      <c r="F73" s="24" t="s">
        <v>4</v>
      </c>
      <c r="G73" s="24" t="s">
        <v>4</v>
      </c>
      <c r="H73" s="24" t="s">
        <v>4</v>
      </c>
    </row>
    <row r="74" spans="2:8" ht="25.5">
      <c r="B74" s="13" t="s">
        <v>2</v>
      </c>
      <c r="C74" s="37">
        <v>2013</v>
      </c>
      <c r="D74" s="25"/>
      <c r="E74" s="25" t="s">
        <v>36</v>
      </c>
      <c r="F74" s="25" t="s">
        <v>35</v>
      </c>
      <c r="G74" s="25" t="s">
        <v>5</v>
      </c>
      <c r="H74" s="25" t="s">
        <v>6</v>
      </c>
    </row>
    <row r="75" spans="2:8" ht="18.75" customHeight="1" thickBot="1">
      <c r="B75" s="11" t="s">
        <v>26</v>
      </c>
      <c r="C75" s="26">
        <f aca="true" t="shared" si="8" ref="C75:H75">SUM(C77:C79)</f>
        <v>328600</v>
      </c>
      <c r="D75" s="26">
        <f t="shared" si="8"/>
        <v>328600</v>
      </c>
      <c r="E75" s="26">
        <f t="shared" si="8"/>
        <v>83149</v>
      </c>
      <c r="F75" s="26">
        <f t="shared" si="8"/>
        <v>0</v>
      </c>
      <c r="G75" s="26">
        <f t="shared" si="8"/>
        <v>0</v>
      </c>
      <c r="H75" s="26">
        <f t="shared" si="8"/>
        <v>0</v>
      </c>
    </row>
    <row r="76" spans="2:8" ht="18.75" customHeight="1" thickBot="1">
      <c r="B76" s="12" t="s">
        <v>27</v>
      </c>
      <c r="C76" s="27"/>
      <c r="D76" s="27"/>
      <c r="E76" s="27"/>
      <c r="F76" s="27"/>
      <c r="G76" s="27"/>
      <c r="H76" s="27"/>
    </row>
    <row r="77" spans="2:8" ht="18.75" customHeight="1" thickBot="1">
      <c r="B77" s="12" t="s">
        <v>28</v>
      </c>
      <c r="C77" s="27">
        <f>+'[1]програма'!C77</f>
        <v>232800</v>
      </c>
      <c r="D77" s="27">
        <f>+'[1]програма'!D77</f>
        <v>232800</v>
      </c>
      <c r="E77" s="27">
        <f>+'[1]програма'!E77</f>
        <v>64716</v>
      </c>
      <c r="F77" s="27">
        <f>+'[1]програма'!F77</f>
        <v>0</v>
      </c>
      <c r="G77" s="27">
        <f>+'[1]програма'!G77</f>
        <v>0</v>
      </c>
      <c r="H77" s="27">
        <f>+'[1]програма'!H77</f>
        <v>0</v>
      </c>
    </row>
    <row r="78" spans="2:8" ht="18.75" customHeight="1" thickBot="1">
      <c r="B78" s="12" t="s">
        <v>29</v>
      </c>
      <c r="C78" s="27">
        <f>+'[1]програма'!C78</f>
        <v>95800</v>
      </c>
      <c r="D78" s="27">
        <f>+'[1]програма'!D78</f>
        <v>95800</v>
      </c>
      <c r="E78" s="27">
        <f>+'[1]програма'!E78</f>
        <v>18433</v>
      </c>
      <c r="F78" s="27">
        <f>+'[1]програма'!F78</f>
        <v>0</v>
      </c>
      <c r="G78" s="27">
        <f>+'[1]програма'!G78</f>
        <v>0</v>
      </c>
      <c r="H78" s="27">
        <f>+'[1]програма'!H78</f>
        <v>0</v>
      </c>
    </row>
    <row r="79" spans="2:8" ht="18.75" customHeight="1" thickBot="1">
      <c r="B79" s="12" t="s">
        <v>30</v>
      </c>
      <c r="C79" s="27">
        <f>+'[1]програма'!C79</f>
        <v>0</v>
      </c>
      <c r="D79" s="27">
        <f>+'[1]програма'!D79</f>
        <v>0</v>
      </c>
      <c r="E79" s="27">
        <f>+'[1]програма'!E79</f>
        <v>0</v>
      </c>
      <c r="F79" s="27">
        <f>+'[1]програма'!F79</f>
        <v>0</v>
      </c>
      <c r="G79" s="27">
        <f>+'[1]програма'!G79</f>
        <v>0</v>
      </c>
      <c r="H79" s="27">
        <f>+'[1]програма'!H79</f>
        <v>0</v>
      </c>
    </row>
    <row r="80" spans="2:8" ht="18.75" customHeight="1" thickBot="1">
      <c r="B80" s="12"/>
      <c r="C80" s="27"/>
      <c r="D80" s="27"/>
      <c r="E80" s="27"/>
      <c r="F80" s="27"/>
      <c r="G80" s="27"/>
      <c r="H80" s="27"/>
    </row>
    <row r="81" spans="2:8" ht="18.75" customHeight="1" thickBot="1">
      <c r="B81" s="12"/>
      <c r="C81" s="27"/>
      <c r="D81" s="27"/>
      <c r="E81" s="27"/>
      <c r="F81" s="27"/>
      <c r="G81" s="27"/>
      <c r="H81" s="27"/>
    </row>
    <row r="82" spans="2:8" ht="28.5" customHeight="1" thickBot="1">
      <c r="B82" s="11" t="s">
        <v>31</v>
      </c>
      <c r="C82" s="26">
        <f aca="true" t="shared" si="9" ref="C82:H82">SUM(C84:C85)</f>
        <v>0</v>
      </c>
      <c r="D82" s="26">
        <f t="shared" si="9"/>
        <v>0</v>
      </c>
      <c r="E82" s="26">
        <f t="shared" si="9"/>
        <v>0</v>
      </c>
      <c r="F82" s="26">
        <f t="shared" si="9"/>
        <v>0</v>
      </c>
      <c r="G82" s="26">
        <f t="shared" si="9"/>
        <v>0</v>
      </c>
      <c r="H82" s="26">
        <f t="shared" si="9"/>
        <v>0</v>
      </c>
    </row>
    <row r="83" spans="2:8" ht="18.75" customHeight="1" thickBot="1">
      <c r="B83" s="12" t="s">
        <v>27</v>
      </c>
      <c r="C83" s="27"/>
      <c r="D83" s="27"/>
      <c r="E83" s="27"/>
      <c r="F83" s="27"/>
      <c r="G83" s="27"/>
      <c r="H83" s="27"/>
    </row>
    <row r="84" spans="2:8" ht="18.75" customHeight="1" thickBot="1">
      <c r="B84" s="12" t="s">
        <v>32</v>
      </c>
      <c r="C84" s="27">
        <f>+'[1]програма'!C84</f>
        <v>0</v>
      </c>
      <c r="D84" s="27">
        <f>+'[1]програма'!D84</f>
        <v>0</v>
      </c>
      <c r="E84" s="27">
        <f>+'[1]програма'!E84</f>
        <v>0</v>
      </c>
      <c r="F84" s="27">
        <f>+'[1]програма'!F84</f>
        <v>0</v>
      </c>
      <c r="G84" s="27">
        <f>+'[1]програма'!G84</f>
        <v>0</v>
      </c>
      <c r="H84" s="27">
        <f>+'[1]програма'!H84</f>
        <v>0</v>
      </c>
    </row>
    <row r="85" spans="2:8" ht="18.75" customHeight="1" thickBot="1">
      <c r="B85" s="12" t="s">
        <v>32</v>
      </c>
      <c r="C85" s="27">
        <f>+'[1]програма'!C85</f>
        <v>0</v>
      </c>
      <c r="D85" s="27">
        <f>+'[1]програма'!D85</f>
        <v>0</v>
      </c>
      <c r="E85" s="27">
        <f>+'[1]програма'!E85</f>
        <v>0</v>
      </c>
      <c r="F85" s="27">
        <f>+'[1]програма'!F85</f>
        <v>0</v>
      </c>
      <c r="G85" s="27">
        <f>+'[1]програма'!G85</f>
        <v>0</v>
      </c>
      <c r="H85" s="27">
        <f>+'[1]програма'!H85</f>
        <v>0</v>
      </c>
    </row>
    <row r="86" spans="2:8" ht="18.75" customHeight="1" thickBot="1">
      <c r="B86" s="12"/>
      <c r="C86" s="27"/>
      <c r="D86" s="27"/>
      <c r="E86" s="27"/>
      <c r="F86" s="27"/>
      <c r="G86" s="27"/>
      <c r="H86" s="27"/>
    </row>
    <row r="87" spans="2:8" ht="18.75" customHeight="1" thickBot="1">
      <c r="B87" s="11" t="s">
        <v>33</v>
      </c>
      <c r="C87" s="26">
        <f aca="true" t="shared" si="10" ref="C87:H87">SUM(C75,C82)</f>
        <v>328600</v>
      </c>
      <c r="D87" s="26">
        <f t="shared" si="10"/>
        <v>328600</v>
      </c>
      <c r="E87" s="26">
        <f t="shared" si="10"/>
        <v>83149</v>
      </c>
      <c r="F87" s="26">
        <f t="shared" si="10"/>
        <v>0</v>
      </c>
      <c r="G87" s="26">
        <f t="shared" si="10"/>
        <v>0</v>
      </c>
      <c r="H87" s="26">
        <f t="shared" si="10"/>
        <v>0</v>
      </c>
    </row>
    <row r="88" spans="2:8" ht="18.75" customHeight="1" thickBot="1">
      <c r="B88" s="12"/>
      <c r="C88" s="27"/>
      <c r="D88" s="27"/>
      <c r="E88" s="27"/>
      <c r="F88" s="27"/>
      <c r="G88" s="27"/>
      <c r="H88" s="27"/>
    </row>
    <row r="89" spans="2:8" ht="18.75" customHeight="1" thickBot="1">
      <c r="B89" s="12" t="s">
        <v>34</v>
      </c>
      <c r="C89" s="27">
        <f>+'[1]програма'!C89</f>
        <v>8</v>
      </c>
      <c r="D89" s="27">
        <f>+'[1]програма'!D89</f>
        <v>8</v>
      </c>
      <c r="E89" s="27">
        <f>+'[1]програма'!E89</f>
        <v>10</v>
      </c>
      <c r="F89" s="27">
        <f>+'[1]програма'!F89</f>
        <v>0</v>
      </c>
      <c r="G89" s="27">
        <f>+'[1]програма'!G89</f>
        <v>0</v>
      </c>
      <c r="H89" s="27">
        <f>+'[1]програма'!H89</f>
        <v>0</v>
      </c>
    </row>
    <row r="91" spans="2:8" ht="13.5">
      <c r="B91" s="49" t="s">
        <v>56</v>
      </c>
      <c r="C91" s="50"/>
      <c r="D91" s="50"/>
      <c r="E91" s="50"/>
      <c r="F91" s="50"/>
      <c r="G91" s="50"/>
      <c r="H91" s="50"/>
    </row>
    <row r="92" ht="14.25" customHeight="1" thickBot="1">
      <c r="B92" s="10"/>
    </row>
    <row r="93" spans="2:8" ht="26.25" customHeight="1">
      <c r="B93" s="1" t="s">
        <v>25</v>
      </c>
      <c r="C93" s="24" t="s">
        <v>3</v>
      </c>
      <c r="D93" s="24" t="s">
        <v>37</v>
      </c>
      <c r="E93" s="24" t="s">
        <v>4</v>
      </c>
      <c r="F93" s="24" t="s">
        <v>4</v>
      </c>
      <c r="G93" s="24" t="s">
        <v>4</v>
      </c>
      <c r="H93" s="24" t="s">
        <v>4</v>
      </c>
    </row>
    <row r="94" spans="2:8" ht="25.5">
      <c r="B94" s="13" t="s">
        <v>2</v>
      </c>
      <c r="C94" s="37">
        <v>2013</v>
      </c>
      <c r="D94" s="25"/>
      <c r="E94" s="25" t="s">
        <v>36</v>
      </c>
      <c r="F94" s="25" t="s">
        <v>35</v>
      </c>
      <c r="G94" s="25" t="s">
        <v>5</v>
      </c>
      <c r="H94" s="25" t="s">
        <v>6</v>
      </c>
    </row>
    <row r="95" spans="2:8" ht="18.75" customHeight="1" thickBot="1">
      <c r="B95" s="11" t="s">
        <v>26</v>
      </c>
      <c r="C95" s="26">
        <f aca="true" t="shared" si="11" ref="C95:H95">SUM(C97:C99)</f>
        <v>19882855</v>
      </c>
      <c r="D95" s="26">
        <f t="shared" si="11"/>
        <v>21721855</v>
      </c>
      <c r="E95" s="26">
        <f t="shared" si="11"/>
        <v>7661191</v>
      </c>
      <c r="F95" s="26">
        <f t="shared" si="11"/>
        <v>0</v>
      </c>
      <c r="G95" s="26">
        <f t="shared" si="11"/>
        <v>0</v>
      </c>
      <c r="H95" s="26">
        <f t="shared" si="11"/>
        <v>0</v>
      </c>
    </row>
    <row r="96" spans="2:8" ht="18.75" customHeight="1" thickBot="1">
      <c r="B96" s="12" t="s">
        <v>27</v>
      </c>
      <c r="C96" s="27"/>
      <c r="D96" s="27"/>
      <c r="E96" s="27"/>
      <c r="F96" s="27"/>
      <c r="G96" s="27"/>
      <c r="H96" s="27"/>
    </row>
    <row r="97" spans="2:8" ht="18.75" customHeight="1" thickBot="1">
      <c r="B97" s="12" t="s">
        <v>28</v>
      </c>
      <c r="C97" s="27">
        <f>+'[1]програма'!C97</f>
        <v>17045323</v>
      </c>
      <c r="D97" s="27">
        <f>+'[1]програма'!D97</f>
        <v>17045323</v>
      </c>
      <c r="E97" s="27">
        <f>+'[1]програма'!E97</f>
        <v>4797904</v>
      </c>
      <c r="F97" s="27">
        <f>+'[1]програма'!F97</f>
        <v>0</v>
      </c>
      <c r="G97" s="27">
        <f>+'[1]програма'!G97</f>
        <v>0</v>
      </c>
      <c r="H97" s="27">
        <f>+'[1]програма'!H97</f>
        <v>0</v>
      </c>
    </row>
    <row r="98" spans="2:8" ht="18.75" customHeight="1" thickBot="1">
      <c r="B98" s="12" t="s">
        <v>29</v>
      </c>
      <c r="C98" s="27">
        <f>+'[1]програма'!C98</f>
        <v>1604432</v>
      </c>
      <c r="D98" s="27">
        <f>+'[1]програма'!D98</f>
        <v>1688432</v>
      </c>
      <c r="E98" s="27">
        <f>+'[1]програма'!E98</f>
        <v>1124200</v>
      </c>
      <c r="F98" s="27">
        <f>+'[1]програма'!F98</f>
        <v>0</v>
      </c>
      <c r="G98" s="27">
        <f>+'[1]програма'!G98</f>
        <v>0</v>
      </c>
      <c r="H98" s="27">
        <f>+'[1]програма'!H98</f>
        <v>0</v>
      </c>
    </row>
    <row r="99" spans="2:8" ht="18.75" customHeight="1" thickBot="1">
      <c r="B99" s="12" t="s">
        <v>30</v>
      </c>
      <c r="C99" s="27">
        <f>+'[1]програма'!C99</f>
        <v>1233100</v>
      </c>
      <c r="D99" s="27">
        <f>+'[1]програма'!D99</f>
        <v>2988100</v>
      </c>
      <c r="E99" s="27">
        <f>+'[1]програма'!E99</f>
        <v>1739087</v>
      </c>
      <c r="F99" s="27">
        <f>+'[1]програма'!F99</f>
        <v>0</v>
      </c>
      <c r="G99" s="27">
        <f>+'[1]програма'!G99</f>
        <v>0</v>
      </c>
      <c r="H99" s="27">
        <f>+'[1]програма'!H99</f>
        <v>0</v>
      </c>
    </row>
    <row r="100" spans="2:8" ht="18.75" customHeight="1" thickBot="1">
      <c r="B100" s="12"/>
      <c r="C100" s="27"/>
      <c r="D100" s="27"/>
      <c r="E100" s="27"/>
      <c r="F100" s="27"/>
      <c r="G100" s="27"/>
      <c r="H100" s="27"/>
    </row>
    <row r="101" spans="2:8" ht="18.75" customHeight="1" thickBot="1">
      <c r="B101" s="29" t="s">
        <v>71</v>
      </c>
      <c r="C101" s="27">
        <f>+'[1]програма'!C101</f>
        <v>0</v>
      </c>
      <c r="D101" s="27">
        <f>+'[1]програма'!D101</f>
        <v>0</v>
      </c>
      <c r="E101" s="27">
        <f>+'[1]програма'!E101</f>
        <v>0</v>
      </c>
      <c r="F101" s="27">
        <f>+'[1]програма'!F101</f>
        <v>0</v>
      </c>
      <c r="G101" s="27">
        <f>+'[1]програма'!G101</f>
        <v>0</v>
      </c>
      <c r="H101" s="27">
        <f>+'[1]програма'!H101</f>
        <v>0</v>
      </c>
    </row>
    <row r="102" spans="2:8" ht="18.75" customHeight="1" thickBot="1">
      <c r="B102" s="29" t="s">
        <v>72</v>
      </c>
      <c r="C102" s="27">
        <f>+'[1]програма'!C102</f>
        <v>0</v>
      </c>
      <c r="D102" s="27">
        <f>+'[1]програма'!D102</f>
        <v>0</v>
      </c>
      <c r="E102" s="27">
        <f>+'[1]програма'!E102</f>
        <v>1838850</v>
      </c>
      <c r="F102" s="27">
        <f>+'[1]програма'!F102</f>
        <v>0</v>
      </c>
      <c r="G102" s="27">
        <f>+'[1]програма'!G102</f>
        <v>0</v>
      </c>
      <c r="H102" s="27">
        <f>+'[1]програма'!H102</f>
        <v>0</v>
      </c>
    </row>
    <row r="103" spans="2:8" ht="18.75" customHeight="1" thickBot="1">
      <c r="B103" s="29" t="s">
        <v>73</v>
      </c>
      <c r="C103" s="27">
        <f>+'[1]програма'!C103</f>
        <v>0</v>
      </c>
      <c r="D103" s="27">
        <f>+'[1]програма'!D103</f>
        <v>0</v>
      </c>
      <c r="E103" s="27">
        <f>+'[1]програма'!E103</f>
        <v>0</v>
      </c>
      <c r="F103" s="27">
        <f>+'[1]програма'!F103</f>
        <v>0</v>
      </c>
      <c r="G103" s="27">
        <f>+'[1]програма'!G103</f>
        <v>0</v>
      </c>
      <c r="H103" s="27">
        <f>+'[1]програма'!H103</f>
        <v>0</v>
      </c>
    </row>
    <row r="104" spans="2:8" ht="13.5" thickBot="1">
      <c r="B104" s="29" t="s">
        <v>74</v>
      </c>
      <c r="C104" s="27">
        <f>+'[1]програма'!C104</f>
        <v>0</v>
      </c>
      <c r="D104" s="27">
        <f>+'[1]програма'!D104</f>
        <v>0</v>
      </c>
      <c r="E104" s="27">
        <f>+'[1]програма'!E104</f>
        <v>0</v>
      </c>
      <c r="F104" s="27">
        <f>+'[1]програма'!F104</f>
        <v>0</v>
      </c>
      <c r="G104" s="27">
        <f>+'[1]програма'!G104</f>
        <v>0</v>
      </c>
      <c r="H104" s="27">
        <f>+'[1]програма'!H104</f>
        <v>0</v>
      </c>
    </row>
    <row r="105" spans="2:8" ht="28.5" customHeight="1" thickBot="1">
      <c r="B105" s="11" t="s">
        <v>31</v>
      </c>
      <c r="C105" s="26">
        <f aca="true" t="shared" si="12" ref="C105:H105">SUM(C107:C108)</f>
        <v>0</v>
      </c>
      <c r="D105" s="26">
        <f t="shared" si="12"/>
        <v>0</v>
      </c>
      <c r="E105" s="26">
        <f t="shared" si="12"/>
        <v>0</v>
      </c>
      <c r="F105" s="26">
        <f t="shared" si="12"/>
        <v>0</v>
      </c>
      <c r="G105" s="26">
        <f t="shared" si="12"/>
        <v>0</v>
      </c>
      <c r="H105" s="26">
        <f t="shared" si="12"/>
        <v>0</v>
      </c>
    </row>
    <row r="106" spans="2:8" ht="18.75" customHeight="1" thickBot="1">
      <c r="B106" s="12" t="s">
        <v>27</v>
      </c>
      <c r="C106" s="27"/>
      <c r="D106" s="27"/>
      <c r="E106" s="27"/>
      <c r="F106" s="27"/>
      <c r="G106" s="27"/>
      <c r="H106" s="27"/>
    </row>
    <row r="107" spans="2:8" ht="18.75" customHeight="1" thickBot="1">
      <c r="B107" s="12" t="s">
        <v>32</v>
      </c>
      <c r="C107" s="27">
        <f>+'[1]програма'!C106</f>
        <v>0</v>
      </c>
      <c r="D107" s="27">
        <f>+'[1]програма'!D106</f>
        <v>0</v>
      </c>
      <c r="E107" s="27">
        <f>+'[1]програма'!E106</f>
        <v>0</v>
      </c>
      <c r="F107" s="27">
        <f>+'[1]програма'!F106</f>
        <v>0</v>
      </c>
      <c r="G107" s="27">
        <f>+'[1]програма'!G106</f>
        <v>0</v>
      </c>
      <c r="H107" s="27">
        <f>+'[1]програма'!H106</f>
        <v>0</v>
      </c>
    </row>
    <row r="108" spans="2:8" ht="18.75" customHeight="1" thickBot="1">
      <c r="B108" s="12" t="s">
        <v>32</v>
      </c>
      <c r="C108" s="27">
        <f>+'[1]програма'!C107</f>
        <v>0</v>
      </c>
      <c r="D108" s="27">
        <f>+'[1]програма'!D107</f>
        <v>0</v>
      </c>
      <c r="E108" s="27">
        <f>+'[1]програма'!E107</f>
        <v>0</v>
      </c>
      <c r="F108" s="27">
        <f>+'[1]програма'!F107</f>
        <v>0</v>
      </c>
      <c r="G108" s="27">
        <f>+'[1]програма'!G107</f>
        <v>0</v>
      </c>
      <c r="H108" s="27">
        <f>+'[1]програма'!H107</f>
        <v>0</v>
      </c>
    </row>
    <row r="109" spans="2:8" ht="18.75" customHeight="1" thickBot="1">
      <c r="B109" s="12"/>
      <c r="C109" s="27"/>
      <c r="D109" s="27"/>
      <c r="E109" s="27"/>
      <c r="F109" s="27"/>
      <c r="G109" s="27"/>
      <c r="H109" s="27"/>
    </row>
    <row r="110" spans="2:8" ht="18.75" customHeight="1" thickBot="1">
      <c r="B110" s="11" t="s">
        <v>33</v>
      </c>
      <c r="C110" s="26">
        <f aca="true" t="shared" si="13" ref="C110:H110">SUM(C95,C105)</f>
        <v>19882855</v>
      </c>
      <c r="D110" s="26">
        <f t="shared" si="13"/>
        <v>21721855</v>
      </c>
      <c r="E110" s="26">
        <f t="shared" si="13"/>
        <v>7661191</v>
      </c>
      <c r="F110" s="26">
        <f t="shared" si="13"/>
        <v>0</v>
      </c>
      <c r="G110" s="26">
        <f t="shared" si="13"/>
        <v>0</v>
      </c>
      <c r="H110" s="26">
        <f t="shared" si="13"/>
        <v>0</v>
      </c>
    </row>
    <row r="111" spans="2:8" ht="18.75" customHeight="1" thickBot="1">
      <c r="B111" s="12"/>
      <c r="C111" s="27"/>
      <c r="D111" s="27"/>
      <c r="E111" s="27"/>
      <c r="F111" s="27"/>
      <c r="G111" s="27"/>
      <c r="H111" s="27"/>
    </row>
    <row r="112" spans="2:8" ht="18.75" customHeight="1" thickBot="1">
      <c r="B112" s="12" t="s">
        <v>34</v>
      </c>
      <c r="C112" s="27">
        <f>+'[1]програма'!C112</f>
        <v>1160</v>
      </c>
      <c r="D112" s="27">
        <f>+'[1]програма'!D112</f>
        <v>1160</v>
      </c>
      <c r="E112" s="27">
        <f>+'[1]програма'!E112</f>
        <v>1022</v>
      </c>
      <c r="F112" s="27">
        <f>+'[1]програма'!F112</f>
        <v>0</v>
      </c>
      <c r="G112" s="27">
        <f>+'[1]програма'!G112</f>
        <v>0</v>
      </c>
      <c r="H112" s="27">
        <f>+'[1]програма'!H112</f>
        <v>0</v>
      </c>
    </row>
    <row r="114" spans="2:8" ht="13.5">
      <c r="B114" s="49" t="s">
        <v>49</v>
      </c>
      <c r="C114" s="50"/>
      <c r="D114" s="50"/>
      <c r="E114" s="50"/>
      <c r="F114" s="50"/>
      <c r="G114" s="50"/>
      <c r="H114" s="50"/>
    </row>
    <row r="115" ht="14.25" customHeight="1" thickBot="1">
      <c r="B115" s="10"/>
    </row>
    <row r="116" spans="2:8" ht="26.25" customHeight="1">
      <c r="B116" s="1" t="s">
        <v>25</v>
      </c>
      <c r="C116" s="24" t="s">
        <v>3</v>
      </c>
      <c r="D116" s="24" t="s">
        <v>37</v>
      </c>
      <c r="E116" s="24" t="s">
        <v>4</v>
      </c>
      <c r="F116" s="24" t="s">
        <v>4</v>
      </c>
      <c r="G116" s="24" t="s">
        <v>4</v>
      </c>
      <c r="H116" s="24" t="s">
        <v>4</v>
      </c>
    </row>
    <row r="117" spans="2:8" ht="25.5">
      <c r="B117" s="13" t="s">
        <v>2</v>
      </c>
      <c r="C117" s="37">
        <v>2013</v>
      </c>
      <c r="D117" s="25"/>
      <c r="E117" s="25" t="s">
        <v>36</v>
      </c>
      <c r="F117" s="25" t="s">
        <v>35</v>
      </c>
      <c r="G117" s="25" t="s">
        <v>5</v>
      </c>
      <c r="H117" s="25" t="s">
        <v>6</v>
      </c>
    </row>
    <row r="118" spans="2:8" ht="18.75" customHeight="1" thickBot="1">
      <c r="B118" s="11" t="s">
        <v>26</v>
      </c>
      <c r="C118" s="26">
        <f aca="true" t="shared" si="14" ref="C118:H118">SUM(C120:C122)</f>
        <v>1801297</v>
      </c>
      <c r="D118" s="26">
        <f t="shared" si="14"/>
        <v>1801297</v>
      </c>
      <c r="E118" s="26">
        <f t="shared" si="14"/>
        <v>383040</v>
      </c>
      <c r="F118" s="26">
        <f t="shared" si="14"/>
        <v>0</v>
      </c>
      <c r="G118" s="26">
        <f t="shared" si="14"/>
        <v>0</v>
      </c>
      <c r="H118" s="26">
        <f t="shared" si="14"/>
        <v>0</v>
      </c>
    </row>
    <row r="119" spans="2:8" ht="18.75" customHeight="1" thickBot="1">
      <c r="B119" s="12" t="s">
        <v>27</v>
      </c>
      <c r="C119" s="27"/>
      <c r="D119" s="27"/>
      <c r="E119" s="27"/>
      <c r="F119" s="27"/>
      <c r="G119" s="27"/>
      <c r="H119" s="27"/>
    </row>
    <row r="120" spans="2:8" ht="18.75" customHeight="1" thickBot="1">
      <c r="B120" s="12" t="s">
        <v>28</v>
      </c>
      <c r="C120" s="27">
        <f>+'[1]програма'!C120</f>
        <v>1627271</v>
      </c>
      <c r="D120" s="27">
        <f>+'[1]програма'!D120</f>
        <v>1627271</v>
      </c>
      <c r="E120" s="27">
        <f>+'[1]програма'!E120</f>
        <v>271393</v>
      </c>
      <c r="F120" s="27">
        <f>+'[1]програма'!F120</f>
        <v>0</v>
      </c>
      <c r="G120" s="27">
        <f>+'[1]програма'!G120</f>
        <v>0</v>
      </c>
      <c r="H120" s="27">
        <f>+'[1]програма'!H120</f>
        <v>0</v>
      </c>
    </row>
    <row r="121" spans="2:8" ht="18.75" customHeight="1" thickBot="1">
      <c r="B121" s="12" t="s">
        <v>29</v>
      </c>
      <c r="C121" s="27">
        <f>+'[1]програма'!C121</f>
        <v>159026</v>
      </c>
      <c r="D121" s="27">
        <f>+'[1]програма'!D121</f>
        <v>159026</v>
      </c>
      <c r="E121" s="27">
        <f>+'[1]програма'!E121</f>
        <v>111647</v>
      </c>
      <c r="F121" s="27">
        <f>+'[1]програма'!F121</f>
        <v>0</v>
      </c>
      <c r="G121" s="27">
        <f>+'[1]програма'!G121</f>
        <v>0</v>
      </c>
      <c r="H121" s="27">
        <f>+'[1]програма'!H121</f>
        <v>0</v>
      </c>
    </row>
    <row r="122" spans="2:8" ht="18.75" customHeight="1" thickBot="1">
      <c r="B122" s="12" t="s">
        <v>30</v>
      </c>
      <c r="C122" s="27">
        <f>+'[1]програма'!C122</f>
        <v>15000</v>
      </c>
      <c r="D122" s="27">
        <f>+'[1]програма'!D122</f>
        <v>15000</v>
      </c>
      <c r="E122" s="27">
        <f>+'[1]програма'!E122</f>
        <v>0</v>
      </c>
      <c r="F122" s="27">
        <f>+'[1]програма'!F122</f>
        <v>0</v>
      </c>
      <c r="G122" s="27">
        <f>+'[1]програма'!G122</f>
        <v>0</v>
      </c>
      <c r="H122" s="27">
        <f>+'[1]програма'!H122</f>
        <v>0</v>
      </c>
    </row>
    <row r="123" spans="2:8" ht="18.75" customHeight="1" thickBot="1">
      <c r="B123" s="12"/>
      <c r="C123" s="27"/>
      <c r="D123" s="27"/>
      <c r="E123" s="27"/>
      <c r="F123" s="27"/>
      <c r="G123" s="27"/>
      <c r="H123" s="27"/>
    </row>
    <row r="124" spans="2:8" ht="34.5" thickBot="1">
      <c r="B124" s="32" t="s">
        <v>98</v>
      </c>
      <c r="C124" s="27">
        <f>+'[1]програма'!C124</f>
        <v>0</v>
      </c>
      <c r="D124" s="27">
        <f>+'[1]програма'!D124</f>
        <v>0</v>
      </c>
      <c r="E124" s="27">
        <f>+'[1]програма'!E124</f>
        <v>60000</v>
      </c>
      <c r="F124" s="27">
        <f>+'[1]програма'!F124</f>
        <v>0</v>
      </c>
      <c r="G124" s="27">
        <f>+'[1]програма'!G124</f>
        <v>0</v>
      </c>
      <c r="H124" s="27">
        <f>+'[1]програма'!H124</f>
        <v>0</v>
      </c>
    </row>
    <row r="125" spans="2:8" ht="28.5" customHeight="1" thickBot="1">
      <c r="B125" s="11" t="s">
        <v>31</v>
      </c>
      <c r="C125" s="26">
        <f aca="true" t="shared" si="15" ref="C125:H125">SUM(C127:C128)</f>
        <v>0</v>
      </c>
      <c r="D125" s="26">
        <f t="shared" si="15"/>
        <v>0</v>
      </c>
      <c r="E125" s="26">
        <f t="shared" si="15"/>
        <v>0</v>
      </c>
      <c r="F125" s="26">
        <f t="shared" si="15"/>
        <v>0</v>
      </c>
      <c r="G125" s="26">
        <f t="shared" si="15"/>
        <v>0</v>
      </c>
      <c r="H125" s="26">
        <f t="shared" si="15"/>
        <v>0</v>
      </c>
    </row>
    <row r="126" spans="2:8" ht="18.75" customHeight="1" thickBot="1">
      <c r="B126" s="12" t="s">
        <v>27</v>
      </c>
      <c r="C126" s="27"/>
      <c r="D126" s="27"/>
      <c r="E126" s="27"/>
      <c r="F126" s="27"/>
      <c r="G126" s="27"/>
      <c r="H126" s="27"/>
    </row>
    <row r="127" spans="2:8" ht="18.75" customHeight="1" thickBot="1">
      <c r="B127" s="12" t="s">
        <v>32</v>
      </c>
      <c r="C127" s="27">
        <f>+'[1]програма'!C127</f>
        <v>0</v>
      </c>
      <c r="D127" s="27">
        <f>+'[1]програма'!D127</f>
        <v>0</v>
      </c>
      <c r="E127" s="27">
        <f>+'[1]програма'!E127</f>
        <v>0</v>
      </c>
      <c r="F127" s="27">
        <f>+'[1]програма'!F127</f>
        <v>0</v>
      </c>
      <c r="G127" s="27">
        <f>+'[1]програма'!G127</f>
        <v>0</v>
      </c>
      <c r="H127" s="27">
        <f>+'[1]програма'!H127</f>
        <v>0</v>
      </c>
    </row>
    <row r="128" spans="2:8" ht="18.75" customHeight="1" thickBot="1">
      <c r="B128" s="12" t="s">
        <v>32</v>
      </c>
      <c r="C128" s="27">
        <f>+'[1]програма'!C128</f>
        <v>0</v>
      </c>
      <c r="D128" s="27">
        <f>+'[1]програма'!D128</f>
        <v>0</v>
      </c>
      <c r="E128" s="27">
        <f>+'[1]програма'!E128</f>
        <v>0</v>
      </c>
      <c r="F128" s="27">
        <f>+'[1]програма'!F128</f>
        <v>0</v>
      </c>
      <c r="G128" s="27">
        <f>+'[1]програма'!G128</f>
        <v>0</v>
      </c>
      <c r="H128" s="27">
        <f>+'[1]програма'!H128</f>
        <v>0</v>
      </c>
    </row>
    <row r="129" spans="2:8" ht="18.75" customHeight="1" thickBot="1">
      <c r="B129" s="12"/>
      <c r="C129" s="27"/>
      <c r="D129" s="27"/>
      <c r="E129" s="27"/>
      <c r="F129" s="27"/>
      <c r="G129" s="27"/>
      <c r="H129" s="27"/>
    </row>
    <row r="130" spans="2:8" ht="18.75" customHeight="1" thickBot="1">
      <c r="B130" s="11" t="s">
        <v>33</v>
      </c>
      <c r="C130" s="26">
        <f aca="true" t="shared" si="16" ref="C130:H130">SUM(C118,C125)</f>
        <v>1801297</v>
      </c>
      <c r="D130" s="26">
        <f t="shared" si="16"/>
        <v>1801297</v>
      </c>
      <c r="E130" s="26">
        <f t="shared" si="16"/>
        <v>383040</v>
      </c>
      <c r="F130" s="26">
        <f t="shared" si="16"/>
        <v>0</v>
      </c>
      <c r="G130" s="26">
        <f t="shared" si="16"/>
        <v>0</v>
      </c>
      <c r="H130" s="26">
        <f t="shared" si="16"/>
        <v>0</v>
      </c>
    </row>
    <row r="131" spans="2:8" ht="18.75" customHeight="1" thickBot="1">
      <c r="B131" s="12"/>
      <c r="C131" s="27"/>
      <c r="D131" s="27"/>
      <c r="E131" s="27"/>
      <c r="F131" s="27"/>
      <c r="G131" s="27"/>
      <c r="H131" s="27"/>
    </row>
    <row r="132" spans="2:8" ht="18.75" customHeight="1" thickBot="1">
      <c r="B132" s="12" t="s">
        <v>34</v>
      </c>
      <c r="C132" s="27">
        <f>+'[1]програма'!C132</f>
        <v>53</v>
      </c>
      <c r="D132" s="27">
        <f>+'[1]програма'!D132</f>
        <v>53</v>
      </c>
      <c r="E132" s="27">
        <f>+'[1]програма'!E132</f>
        <v>45</v>
      </c>
      <c r="F132" s="27">
        <f>+'[1]програма'!F132</f>
        <v>0</v>
      </c>
      <c r="G132" s="27">
        <f>+'[1]програма'!G132</f>
        <v>0</v>
      </c>
      <c r="H132" s="27">
        <f>+'[1]програма'!H132</f>
        <v>0</v>
      </c>
    </row>
    <row r="134" spans="2:8" ht="13.5">
      <c r="B134" s="49" t="s">
        <v>51</v>
      </c>
      <c r="C134" s="50"/>
      <c r="D134" s="50"/>
      <c r="E134" s="50"/>
      <c r="F134" s="50"/>
      <c r="G134" s="50"/>
      <c r="H134" s="50"/>
    </row>
    <row r="135" ht="14.25" customHeight="1" thickBot="1">
      <c r="B135" s="10"/>
    </row>
    <row r="136" spans="2:8" ht="26.25" customHeight="1">
      <c r="B136" s="1" t="s">
        <v>25</v>
      </c>
      <c r="C136" s="24" t="s">
        <v>3</v>
      </c>
      <c r="D136" s="24" t="s">
        <v>37</v>
      </c>
      <c r="E136" s="24" t="s">
        <v>4</v>
      </c>
      <c r="F136" s="24" t="s">
        <v>4</v>
      </c>
      <c r="G136" s="24" t="s">
        <v>4</v>
      </c>
      <c r="H136" s="24" t="s">
        <v>4</v>
      </c>
    </row>
    <row r="137" spans="2:8" ht="25.5">
      <c r="B137" s="13" t="s">
        <v>2</v>
      </c>
      <c r="C137" s="37">
        <v>2013</v>
      </c>
      <c r="D137" s="25"/>
      <c r="E137" s="25" t="s">
        <v>36</v>
      </c>
      <c r="F137" s="25" t="s">
        <v>35</v>
      </c>
      <c r="G137" s="25" t="s">
        <v>5</v>
      </c>
      <c r="H137" s="25" t="s">
        <v>6</v>
      </c>
    </row>
    <row r="138" spans="2:8" ht="18.75" customHeight="1" thickBot="1">
      <c r="B138" s="11" t="s">
        <v>26</v>
      </c>
      <c r="C138" s="26">
        <f aca="true" t="shared" si="17" ref="C138:H138">SUM(C140:C142)</f>
        <v>1168200</v>
      </c>
      <c r="D138" s="26">
        <f t="shared" si="17"/>
        <v>1168200</v>
      </c>
      <c r="E138" s="26">
        <f t="shared" si="17"/>
        <v>222845</v>
      </c>
      <c r="F138" s="26">
        <f t="shared" si="17"/>
        <v>0</v>
      </c>
      <c r="G138" s="26">
        <f t="shared" si="17"/>
        <v>0</v>
      </c>
      <c r="H138" s="26">
        <f t="shared" si="17"/>
        <v>0</v>
      </c>
    </row>
    <row r="139" spans="2:8" ht="18.75" customHeight="1" thickBot="1">
      <c r="B139" s="12" t="s">
        <v>27</v>
      </c>
      <c r="C139" s="27"/>
      <c r="D139" s="27"/>
      <c r="E139" s="27"/>
      <c r="F139" s="27"/>
      <c r="G139" s="27"/>
      <c r="H139" s="27"/>
    </row>
    <row r="140" spans="2:8" ht="18.75" customHeight="1" thickBot="1">
      <c r="B140" s="12" t="s">
        <v>28</v>
      </c>
      <c r="C140" s="27">
        <f>+'[1]програма'!C140</f>
        <v>962100</v>
      </c>
      <c r="D140" s="27">
        <f>+'[1]програма'!D140</f>
        <v>962100</v>
      </c>
      <c r="E140" s="27">
        <f>+'[1]програма'!E140</f>
        <v>184211</v>
      </c>
      <c r="F140" s="27">
        <f>+'[1]програма'!F140</f>
        <v>0</v>
      </c>
      <c r="G140" s="27">
        <f>+'[1]програма'!G140</f>
        <v>0</v>
      </c>
      <c r="H140" s="27">
        <f>+'[1]програма'!H140</f>
        <v>0</v>
      </c>
    </row>
    <row r="141" spans="2:8" ht="18.75" customHeight="1" thickBot="1">
      <c r="B141" s="12" t="s">
        <v>29</v>
      </c>
      <c r="C141" s="27">
        <f>+'[1]програма'!C141</f>
        <v>206100</v>
      </c>
      <c r="D141" s="27">
        <f>+'[1]програма'!D141</f>
        <v>206100</v>
      </c>
      <c r="E141" s="27">
        <f>+'[1]програма'!E141</f>
        <v>38634</v>
      </c>
      <c r="F141" s="27">
        <f>+'[1]програма'!F141</f>
        <v>0</v>
      </c>
      <c r="G141" s="27">
        <f>+'[1]програма'!G141</f>
        <v>0</v>
      </c>
      <c r="H141" s="27">
        <f>+'[1]програма'!H141</f>
        <v>0</v>
      </c>
    </row>
    <row r="142" spans="2:8" ht="18.75" customHeight="1" thickBot="1">
      <c r="B142" s="12" t="s">
        <v>30</v>
      </c>
      <c r="C142" s="27">
        <f>+'[1]програма'!C142</f>
        <v>0</v>
      </c>
      <c r="D142" s="27">
        <f>+'[1]програма'!D142</f>
        <v>0</v>
      </c>
      <c r="E142" s="27">
        <f>+'[1]програма'!E142</f>
        <v>0</v>
      </c>
      <c r="F142" s="27">
        <f>+'[1]програма'!F142</f>
        <v>0</v>
      </c>
      <c r="G142" s="27">
        <f>+'[1]програма'!G142</f>
        <v>0</v>
      </c>
      <c r="H142" s="27">
        <f>+'[1]програма'!H142</f>
        <v>0</v>
      </c>
    </row>
    <row r="143" spans="2:8" ht="18.75" customHeight="1" thickBot="1">
      <c r="B143" s="12"/>
      <c r="C143" s="27"/>
      <c r="D143" s="27"/>
      <c r="E143" s="27"/>
      <c r="F143" s="27"/>
      <c r="G143" s="27"/>
      <c r="H143" s="27"/>
    </row>
    <row r="144" spans="2:8" ht="18.75" customHeight="1" thickBot="1">
      <c r="B144" s="12"/>
      <c r="C144" s="27"/>
      <c r="D144" s="27"/>
      <c r="E144" s="27"/>
      <c r="F144" s="27"/>
      <c r="G144" s="27"/>
      <c r="H144" s="27"/>
    </row>
    <row r="145" spans="2:8" ht="28.5" customHeight="1" thickBot="1">
      <c r="B145" s="11" t="s">
        <v>31</v>
      </c>
      <c r="C145" s="26">
        <f aca="true" t="shared" si="18" ref="C145:H145">SUM(C147:C148)</f>
        <v>0</v>
      </c>
      <c r="D145" s="26">
        <f t="shared" si="18"/>
        <v>140820</v>
      </c>
      <c r="E145" s="26">
        <f t="shared" si="18"/>
        <v>117350</v>
      </c>
      <c r="F145" s="26">
        <f t="shared" si="18"/>
        <v>0</v>
      </c>
      <c r="G145" s="26">
        <f t="shared" si="18"/>
        <v>0</v>
      </c>
      <c r="H145" s="26">
        <f t="shared" si="18"/>
        <v>0</v>
      </c>
    </row>
    <row r="146" spans="2:8" ht="18.75" customHeight="1" thickBot="1">
      <c r="B146" s="12" t="s">
        <v>27</v>
      </c>
      <c r="C146" s="27"/>
      <c r="D146" s="27"/>
      <c r="E146" s="27"/>
      <c r="F146" s="27"/>
      <c r="G146" s="27"/>
      <c r="H146" s="27"/>
    </row>
    <row r="147" spans="2:8" ht="24" customHeight="1" thickBot="1">
      <c r="B147" s="32" t="s">
        <v>75</v>
      </c>
      <c r="C147" s="27">
        <f>+'[1]програма'!C147</f>
        <v>0</v>
      </c>
      <c r="D147" s="27">
        <f>+'[1]програма'!D147</f>
        <v>140820</v>
      </c>
      <c r="E147" s="27">
        <f>+'[1]програма'!E147</f>
        <v>117350</v>
      </c>
      <c r="F147" s="27">
        <f>+'[1]програма'!F147</f>
        <v>0</v>
      </c>
      <c r="G147" s="27">
        <f>+'[1]програма'!G147</f>
        <v>0</v>
      </c>
      <c r="H147" s="27">
        <f>+'[1]програма'!H147</f>
        <v>0</v>
      </c>
    </row>
    <row r="148" spans="2:8" ht="18.75" customHeight="1" thickBot="1">
      <c r="B148" s="12" t="s">
        <v>32</v>
      </c>
      <c r="C148" s="27">
        <f>+'[1]програма'!C148</f>
        <v>0</v>
      </c>
      <c r="D148" s="27">
        <f>+'[1]програма'!D148</f>
        <v>0</v>
      </c>
      <c r="E148" s="27">
        <f>+'[1]програма'!E148</f>
        <v>0</v>
      </c>
      <c r="F148" s="27">
        <f>+'[1]програма'!F148</f>
        <v>0</v>
      </c>
      <c r="G148" s="27">
        <f>+'[1]програма'!G148</f>
        <v>0</v>
      </c>
      <c r="H148" s="27">
        <f>+'[1]програма'!H148</f>
        <v>0</v>
      </c>
    </row>
    <row r="149" spans="2:8" ht="18.75" customHeight="1" thickBot="1">
      <c r="B149" s="12"/>
      <c r="C149" s="27"/>
      <c r="D149" s="27"/>
      <c r="E149" s="27"/>
      <c r="F149" s="27"/>
      <c r="G149" s="27"/>
      <c r="H149" s="27"/>
    </row>
    <row r="150" spans="2:8" ht="18.75" customHeight="1" thickBot="1">
      <c r="B150" s="11" t="s">
        <v>33</v>
      </c>
      <c r="C150" s="26">
        <f aca="true" t="shared" si="19" ref="C150:H150">SUM(C138,C145)</f>
        <v>1168200</v>
      </c>
      <c r="D150" s="26">
        <f t="shared" si="19"/>
        <v>1309020</v>
      </c>
      <c r="E150" s="26">
        <f t="shared" si="19"/>
        <v>340195</v>
      </c>
      <c r="F150" s="26">
        <f t="shared" si="19"/>
        <v>0</v>
      </c>
      <c r="G150" s="26">
        <f t="shared" si="19"/>
        <v>0</v>
      </c>
      <c r="H150" s="26">
        <f t="shared" si="19"/>
        <v>0</v>
      </c>
    </row>
    <row r="151" spans="2:8" ht="18.75" customHeight="1" thickBot="1">
      <c r="B151" s="12"/>
      <c r="C151" s="27"/>
      <c r="D151" s="27"/>
      <c r="E151" s="27"/>
      <c r="F151" s="27"/>
      <c r="G151" s="27"/>
      <c r="H151" s="27"/>
    </row>
    <row r="152" spans="2:8" ht="18.75" customHeight="1" thickBot="1">
      <c r="B152" s="12" t="s">
        <v>34</v>
      </c>
      <c r="C152" s="27">
        <f>+'[1]програма'!C152</f>
        <v>29</v>
      </c>
      <c r="D152" s="27">
        <f>+'[1]програма'!D152</f>
        <v>29</v>
      </c>
      <c r="E152" s="27">
        <f>+'[1]програма'!E152</f>
        <v>26</v>
      </c>
      <c r="F152" s="27">
        <f>+'[1]програма'!F152</f>
        <v>0</v>
      </c>
      <c r="G152" s="27">
        <f>+'[1]програма'!G152</f>
        <v>0</v>
      </c>
      <c r="H152" s="27">
        <f>+'[1]програма'!H152</f>
        <v>0</v>
      </c>
    </row>
    <row r="154" spans="2:8" ht="13.5">
      <c r="B154" s="49" t="s">
        <v>76</v>
      </c>
      <c r="C154" s="50"/>
      <c r="D154" s="50"/>
      <c r="E154" s="50"/>
      <c r="F154" s="50"/>
      <c r="G154" s="50"/>
      <c r="H154" s="50"/>
    </row>
    <row r="155" ht="14.25" customHeight="1" thickBot="1">
      <c r="B155" s="10"/>
    </row>
    <row r="156" spans="2:8" ht="26.25" customHeight="1">
      <c r="B156" s="1" t="s">
        <v>25</v>
      </c>
      <c r="C156" s="24" t="s">
        <v>3</v>
      </c>
      <c r="D156" s="24" t="s">
        <v>37</v>
      </c>
      <c r="E156" s="24" t="s">
        <v>4</v>
      </c>
      <c r="F156" s="24" t="s">
        <v>4</v>
      </c>
      <c r="G156" s="24" t="s">
        <v>4</v>
      </c>
      <c r="H156" s="24" t="s">
        <v>4</v>
      </c>
    </row>
    <row r="157" spans="2:8" ht="25.5">
      <c r="B157" s="13" t="s">
        <v>2</v>
      </c>
      <c r="C157" s="37">
        <v>2013</v>
      </c>
      <c r="D157" s="25"/>
      <c r="E157" s="25" t="s">
        <v>36</v>
      </c>
      <c r="F157" s="25" t="s">
        <v>35</v>
      </c>
      <c r="G157" s="25" t="s">
        <v>5</v>
      </c>
      <c r="H157" s="25" t="s">
        <v>6</v>
      </c>
    </row>
    <row r="158" spans="2:8" ht="18.75" customHeight="1" thickBot="1">
      <c r="B158" s="11" t="s">
        <v>26</v>
      </c>
      <c r="C158" s="26">
        <f aca="true" t="shared" si="20" ref="C158:H158">SUM(C160:C162)</f>
        <v>1500500</v>
      </c>
      <c r="D158" s="26">
        <f t="shared" si="20"/>
        <v>1500500</v>
      </c>
      <c r="E158" s="26">
        <f t="shared" si="20"/>
        <v>441038</v>
      </c>
      <c r="F158" s="26">
        <f t="shared" si="20"/>
        <v>0</v>
      </c>
      <c r="G158" s="26">
        <f t="shared" si="20"/>
        <v>0</v>
      </c>
      <c r="H158" s="26">
        <f t="shared" si="20"/>
        <v>0</v>
      </c>
    </row>
    <row r="159" spans="2:8" ht="18.75" customHeight="1" thickBot="1">
      <c r="B159" s="12" t="s">
        <v>27</v>
      </c>
      <c r="C159" s="27"/>
      <c r="D159" s="27"/>
      <c r="E159" s="27"/>
      <c r="F159" s="27"/>
      <c r="G159" s="27"/>
      <c r="H159" s="27"/>
    </row>
    <row r="160" spans="2:8" ht="18.75" customHeight="1" thickBot="1">
      <c r="B160" s="12" t="s">
        <v>28</v>
      </c>
      <c r="C160" s="27">
        <f>+'[1]програма'!C160</f>
        <v>1306500</v>
      </c>
      <c r="D160" s="27">
        <f>+'[1]програма'!D160</f>
        <v>1306500</v>
      </c>
      <c r="E160" s="27">
        <f>+'[1]програма'!E160</f>
        <v>368707</v>
      </c>
      <c r="F160" s="27">
        <f>+'[1]програма'!F160</f>
        <v>0</v>
      </c>
      <c r="G160" s="27">
        <f>+'[1]програма'!G160</f>
        <v>0</v>
      </c>
      <c r="H160" s="27">
        <f>+'[1]програма'!H160</f>
        <v>0</v>
      </c>
    </row>
    <row r="161" spans="2:8" ht="18.75" customHeight="1" thickBot="1">
      <c r="B161" s="12" t="s">
        <v>29</v>
      </c>
      <c r="C161" s="27">
        <f>+'[1]програма'!C161</f>
        <v>194000</v>
      </c>
      <c r="D161" s="27">
        <f>+'[1]програма'!D161</f>
        <v>194000</v>
      </c>
      <c r="E161" s="27">
        <f>+'[1]програма'!E161</f>
        <v>72331</v>
      </c>
      <c r="F161" s="27">
        <f>+'[1]програма'!F161</f>
        <v>0</v>
      </c>
      <c r="G161" s="27">
        <f>+'[1]програма'!G161</f>
        <v>0</v>
      </c>
      <c r="H161" s="27">
        <f>+'[1]програма'!H161</f>
        <v>0</v>
      </c>
    </row>
    <row r="162" spans="2:8" ht="18.75" customHeight="1" thickBot="1">
      <c r="B162" s="12" t="s">
        <v>30</v>
      </c>
      <c r="C162" s="27">
        <f>+'[1]програма'!C162</f>
        <v>0</v>
      </c>
      <c r="D162" s="27">
        <f>+'[1]програма'!D162</f>
        <v>0</v>
      </c>
      <c r="E162" s="27">
        <f>+'[1]програма'!E162</f>
        <v>0</v>
      </c>
      <c r="F162" s="27">
        <f>+'[1]програма'!F162</f>
        <v>0</v>
      </c>
      <c r="G162" s="27">
        <f>+'[1]програма'!G162</f>
        <v>0</v>
      </c>
      <c r="H162" s="27">
        <f>+'[1]програма'!H162</f>
        <v>0</v>
      </c>
    </row>
    <row r="163" spans="2:8" ht="13.5" thickBot="1">
      <c r="B163" s="12"/>
      <c r="C163" s="27"/>
      <c r="D163" s="27"/>
      <c r="E163" s="27"/>
      <c r="F163" s="27"/>
      <c r="G163" s="27"/>
      <c r="H163" s="27"/>
    </row>
    <row r="164" spans="2:8" ht="13.5" thickBot="1">
      <c r="B164" s="32" t="s">
        <v>77</v>
      </c>
      <c r="C164" s="27">
        <f>+'[1]програма'!C164</f>
        <v>0</v>
      </c>
      <c r="D164" s="27">
        <f>+'[1]програма'!D164</f>
        <v>0</v>
      </c>
      <c r="E164" s="27">
        <f>+'[1]програма'!E164</f>
        <v>0</v>
      </c>
      <c r="F164" s="27">
        <f>+'[1]програма'!F164</f>
        <v>0</v>
      </c>
      <c r="G164" s="27">
        <f>+'[1]програма'!G164</f>
        <v>0</v>
      </c>
      <c r="H164" s="27">
        <f>+'[1]програма'!H164</f>
        <v>0</v>
      </c>
    </row>
    <row r="165" spans="2:8" ht="20.25" customHeight="1" thickBot="1">
      <c r="B165" s="32" t="s">
        <v>99</v>
      </c>
      <c r="C165" s="27">
        <f>+'[1]програма'!C165</f>
        <v>0</v>
      </c>
      <c r="D165" s="27">
        <f>+'[1]програма'!D165</f>
        <v>0</v>
      </c>
      <c r="E165" s="27">
        <f>+'[1]програма'!E165</f>
        <v>179845</v>
      </c>
      <c r="F165" s="27">
        <f>+'[1]програма'!F165</f>
        <v>0</v>
      </c>
      <c r="G165" s="27">
        <f>+'[1]програма'!G165</f>
        <v>0</v>
      </c>
      <c r="H165" s="27">
        <f>+'[1]програма'!H165</f>
        <v>0</v>
      </c>
    </row>
    <row r="166" spans="2:8" ht="23.25" thickBot="1">
      <c r="B166" s="32" t="s">
        <v>78</v>
      </c>
      <c r="C166" s="27">
        <f>+'[1]програма'!C166</f>
        <v>0</v>
      </c>
      <c r="D166" s="27">
        <f>+'[1]програма'!D166</f>
        <v>0</v>
      </c>
      <c r="E166" s="27">
        <f>+'[1]програма'!E166</f>
        <v>0</v>
      </c>
      <c r="F166" s="27">
        <f>+'[1]програма'!F166</f>
        <v>0</v>
      </c>
      <c r="G166" s="27">
        <f>+'[1]програма'!G166</f>
        <v>0</v>
      </c>
      <c r="H166" s="27">
        <f>+'[1]програма'!H166</f>
        <v>0</v>
      </c>
    </row>
    <row r="167" spans="2:8" ht="28.5" customHeight="1" thickBot="1">
      <c r="B167" s="11" t="s">
        <v>31</v>
      </c>
      <c r="C167" s="26">
        <f aca="true" t="shared" si="21" ref="C167:H167">SUM(C169:C169)</f>
        <v>0</v>
      </c>
      <c r="D167" s="26">
        <f t="shared" si="21"/>
        <v>0</v>
      </c>
      <c r="E167" s="26">
        <f t="shared" si="21"/>
        <v>0</v>
      </c>
      <c r="F167" s="26">
        <f t="shared" si="21"/>
        <v>0</v>
      </c>
      <c r="G167" s="26">
        <f t="shared" si="21"/>
        <v>0</v>
      </c>
      <c r="H167" s="26">
        <f t="shared" si="21"/>
        <v>0</v>
      </c>
    </row>
    <row r="168" spans="2:8" ht="18.75" customHeight="1" thickBot="1">
      <c r="B168" s="12" t="s">
        <v>27</v>
      </c>
      <c r="C168" s="27"/>
      <c r="D168" s="27"/>
      <c r="E168" s="27"/>
      <c r="F168" s="27"/>
      <c r="G168" s="27"/>
      <c r="H168" s="27"/>
    </row>
    <row r="169" spans="2:8" ht="18.75" customHeight="1" thickBot="1">
      <c r="B169" s="32"/>
      <c r="C169" s="27"/>
      <c r="D169" s="27"/>
      <c r="E169" s="27"/>
      <c r="F169" s="27"/>
      <c r="G169" s="27"/>
      <c r="H169" s="27"/>
    </row>
    <row r="170" spans="2:8" ht="18.75" customHeight="1" thickBot="1">
      <c r="B170" s="11" t="s">
        <v>33</v>
      </c>
      <c r="C170" s="26">
        <f aca="true" t="shared" si="22" ref="C170:H170">SUM(C158,C167)</f>
        <v>1500500</v>
      </c>
      <c r="D170" s="26">
        <f t="shared" si="22"/>
        <v>1500500</v>
      </c>
      <c r="E170" s="26">
        <f t="shared" si="22"/>
        <v>441038</v>
      </c>
      <c r="F170" s="26">
        <f t="shared" si="22"/>
        <v>0</v>
      </c>
      <c r="G170" s="26">
        <f t="shared" si="22"/>
        <v>0</v>
      </c>
      <c r="H170" s="26">
        <f t="shared" si="22"/>
        <v>0</v>
      </c>
    </row>
    <row r="171" spans="2:8" ht="18.75" customHeight="1" thickBot="1">
      <c r="B171" s="12"/>
      <c r="C171" s="27"/>
      <c r="D171" s="27"/>
      <c r="E171" s="27"/>
      <c r="F171" s="27"/>
      <c r="G171" s="27"/>
      <c r="H171" s="27"/>
    </row>
    <row r="172" spans="2:8" ht="18.75" customHeight="1" thickBot="1">
      <c r="B172" s="12" t="s">
        <v>34</v>
      </c>
      <c r="C172" s="27">
        <f>+'[1]програма'!C172</f>
        <v>44</v>
      </c>
      <c r="D172" s="27">
        <f>+'[1]програма'!D172</f>
        <v>44</v>
      </c>
      <c r="E172" s="27">
        <f>+'[1]програма'!E172</f>
        <v>44</v>
      </c>
      <c r="F172" s="27">
        <f>+'[1]програма'!F172</f>
        <v>0</v>
      </c>
      <c r="G172" s="27">
        <f>+'[1]програма'!G172</f>
        <v>0</v>
      </c>
      <c r="H172" s="27">
        <f>+'[1]програма'!H172</f>
        <v>0</v>
      </c>
    </row>
    <row r="174" spans="2:8" ht="13.5">
      <c r="B174" s="49" t="s">
        <v>79</v>
      </c>
      <c r="C174" s="50"/>
      <c r="D174" s="50"/>
      <c r="E174" s="50"/>
      <c r="F174" s="50"/>
      <c r="G174" s="50"/>
      <c r="H174" s="50"/>
    </row>
    <row r="175" ht="14.25" customHeight="1" thickBot="1">
      <c r="B175" s="10"/>
    </row>
    <row r="176" spans="2:8" ht="26.25" customHeight="1">
      <c r="B176" s="1" t="s">
        <v>25</v>
      </c>
      <c r="C176" s="24" t="s">
        <v>3</v>
      </c>
      <c r="D176" s="24" t="s">
        <v>37</v>
      </c>
      <c r="E176" s="24" t="s">
        <v>4</v>
      </c>
      <c r="F176" s="24" t="s">
        <v>4</v>
      </c>
      <c r="G176" s="24" t="s">
        <v>4</v>
      </c>
      <c r="H176" s="24" t="s">
        <v>4</v>
      </c>
    </row>
    <row r="177" spans="2:8" ht="25.5">
      <c r="B177" s="13" t="s">
        <v>2</v>
      </c>
      <c r="C177" s="37">
        <v>2013</v>
      </c>
      <c r="D177" s="25"/>
      <c r="E177" s="25" t="s">
        <v>36</v>
      </c>
      <c r="F177" s="25" t="s">
        <v>35</v>
      </c>
      <c r="G177" s="25" t="s">
        <v>5</v>
      </c>
      <c r="H177" s="25" t="s">
        <v>6</v>
      </c>
    </row>
    <row r="178" spans="2:8" ht="18.75" customHeight="1" thickBot="1">
      <c r="B178" s="11" t="s">
        <v>26</v>
      </c>
      <c r="C178" s="26">
        <f aca="true" t="shared" si="23" ref="C178:H178">SUM(C179:C182)</f>
        <v>247904</v>
      </c>
      <c r="D178" s="26">
        <f t="shared" si="23"/>
        <v>247904</v>
      </c>
      <c r="E178" s="26">
        <f t="shared" si="23"/>
        <v>40589</v>
      </c>
      <c r="F178" s="26">
        <f t="shared" si="23"/>
        <v>0</v>
      </c>
      <c r="G178" s="26">
        <f t="shared" si="23"/>
        <v>0</v>
      </c>
      <c r="H178" s="26">
        <f t="shared" si="23"/>
        <v>0</v>
      </c>
    </row>
    <row r="179" spans="2:8" ht="13.5" thickBot="1">
      <c r="B179" s="12" t="s">
        <v>27</v>
      </c>
      <c r="C179" s="27"/>
      <c r="D179" s="27"/>
      <c r="E179" s="27"/>
      <c r="F179" s="27"/>
      <c r="G179" s="27"/>
      <c r="H179" s="27"/>
    </row>
    <row r="180" spans="2:8" ht="13.5" thickBot="1">
      <c r="B180" s="12" t="s">
        <v>28</v>
      </c>
      <c r="C180" s="27">
        <f>+'[1]програма'!C180</f>
        <v>182979</v>
      </c>
      <c r="D180" s="27">
        <f>+'[1]програма'!D180</f>
        <v>182979</v>
      </c>
      <c r="E180" s="27">
        <f>+'[1]програма'!E180</f>
        <v>32699</v>
      </c>
      <c r="F180" s="27">
        <f>+'[1]програма'!F180</f>
        <v>0</v>
      </c>
      <c r="G180" s="27">
        <f>+'[1]програма'!G180</f>
        <v>0</v>
      </c>
      <c r="H180" s="27">
        <f>+'[1]програма'!H180</f>
        <v>0</v>
      </c>
    </row>
    <row r="181" spans="2:8" ht="13.5" thickBot="1">
      <c r="B181" s="12" t="s">
        <v>29</v>
      </c>
      <c r="C181" s="27">
        <f>+'[1]програма'!C181</f>
        <v>59925</v>
      </c>
      <c r="D181" s="27">
        <f>+'[1]програма'!D181</f>
        <v>59925</v>
      </c>
      <c r="E181" s="27">
        <f>+'[1]програма'!E181</f>
        <v>6966</v>
      </c>
      <c r="F181" s="27">
        <f>+'[1]програма'!F181</f>
        <v>0</v>
      </c>
      <c r="G181" s="27">
        <f>+'[1]програма'!G181</f>
        <v>0</v>
      </c>
      <c r="H181" s="27">
        <f>+'[1]програма'!H181</f>
        <v>0</v>
      </c>
    </row>
    <row r="182" spans="2:8" ht="13.5" thickBot="1">
      <c r="B182" s="12" t="s">
        <v>30</v>
      </c>
      <c r="C182" s="27">
        <f>+'[1]програма'!C182</f>
        <v>5000</v>
      </c>
      <c r="D182" s="27">
        <f>+'[1]програма'!D182</f>
        <v>5000</v>
      </c>
      <c r="E182" s="27">
        <f>+'[1]програма'!E182</f>
        <v>924</v>
      </c>
      <c r="F182" s="27">
        <f>+'[1]програма'!F182</f>
        <v>0</v>
      </c>
      <c r="G182" s="27">
        <f>+'[1]програма'!G182</f>
        <v>0</v>
      </c>
      <c r="H182" s="27">
        <f>+'[1]програма'!H182</f>
        <v>0</v>
      </c>
    </row>
    <row r="183" spans="2:8" ht="13.5" thickBot="1">
      <c r="B183" s="12"/>
      <c r="C183" s="27"/>
      <c r="D183" s="27"/>
      <c r="E183" s="27"/>
      <c r="F183" s="27"/>
      <c r="G183" s="27"/>
      <c r="H183" s="27"/>
    </row>
    <row r="184" spans="2:8" ht="13.5" thickBot="1">
      <c r="B184" s="34"/>
      <c r="C184" s="27"/>
      <c r="D184" s="27"/>
      <c r="E184" s="27"/>
      <c r="F184" s="27"/>
      <c r="G184" s="27"/>
      <c r="H184" s="27"/>
    </row>
    <row r="185" spans="2:8" ht="18" customHeight="1" thickBot="1">
      <c r="B185" s="11" t="s">
        <v>31</v>
      </c>
      <c r="C185" s="26">
        <f aca="true" t="shared" si="24" ref="C185:H185">SUM(C187:C188)</f>
        <v>11130000</v>
      </c>
      <c r="D185" s="26">
        <f t="shared" si="24"/>
        <v>11130000</v>
      </c>
      <c r="E185" s="26">
        <f t="shared" si="24"/>
        <v>2771175</v>
      </c>
      <c r="F185" s="26">
        <f t="shared" si="24"/>
        <v>0</v>
      </c>
      <c r="G185" s="26">
        <f t="shared" si="24"/>
        <v>0</v>
      </c>
      <c r="H185" s="26">
        <f t="shared" si="24"/>
        <v>0</v>
      </c>
    </row>
    <row r="186" spans="2:8" ht="13.5" thickBot="1">
      <c r="B186" s="12" t="s">
        <v>27</v>
      </c>
      <c r="C186" s="27"/>
      <c r="D186" s="27"/>
      <c r="E186" s="27"/>
      <c r="F186" s="27"/>
      <c r="G186" s="27"/>
      <c r="H186" s="27"/>
    </row>
    <row r="187" spans="2:8" ht="23.25" thickBot="1">
      <c r="B187" s="32" t="s">
        <v>80</v>
      </c>
      <c r="C187" s="27">
        <f>+'[1]програма'!C187</f>
        <v>11130000</v>
      </c>
      <c r="D187" s="27">
        <f>+'[1]програма'!D187</f>
        <v>11130000</v>
      </c>
      <c r="E187" s="27">
        <f>+'[1]програма'!E187</f>
        <v>2771175</v>
      </c>
      <c r="F187" s="27">
        <f>+'[1]програма'!F187</f>
        <v>0</v>
      </c>
      <c r="G187" s="27">
        <f>+'[1]програма'!G187</f>
        <v>0</v>
      </c>
      <c r="H187" s="27">
        <f>+'[1]програма'!H187</f>
        <v>0</v>
      </c>
    </row>
    <row r="188" spans="2:8" ht="13.5" thickBot="1">
      <c r="B188" s="12"/>
      <c r="C188" s="27"/>
      <c r="D188" s="27"/>
      <c r="E188" s="27"/>
      <c r="F188" s="27"/>
      <c r="G188" s="27"/>
      <c r="H188" s="27"/>
    </row>
    <row r="189" spans="2:8" ht="13.5" thickBot="1">
      <c r="B189" s="11" t="s">
        <v>33</v>
      </c>
      <c r="C189" s="26">
        <f aca="true" t="shared" si="25" ref="C189:H189">SUM(C178,C185)</f>
        <v>11377904</v>
      </c>
      <c r="D189" s="26">
        <f t="shared" si="25"/>
        <v>11377904</v>
      </c>
      <c r="E189" s="26">
        <f t="shared" si="25"/>
        <v>2811764</v>
      </c>
      <c r="F189" s="26">
        <f t="shared" si="25"/>
        <v>0</v>
      </c>
      <c r="G189" s="26">
        <f t="shared" si="25"/>
        <v>0</v>
      </c>
      <c r="H189" s="26">
        <f t="shared" si="25"/>
        <v>0</v>
      </c>
    </row>
    <row r="190" spans="2:8" ht="13.5" thickBot="1">
      <c r="B190" s="12"/>
      <c r="C190" s="27"/>
      <c r="D190" s="27"/>
      <c r="E190" s="27"/>
      <c r="F190" s="27"/>
      <c r="G190" s="27"/>
      <c r="H190" s="27"/>
    </row>
    <row r="191" spans="2:8" ht="13.5" thickBot="1">
      <c r="B191" s="12" t="s">
        <v>34</v>
      </c>
      <c r="C191" s="27">
        <f>+'[1]програма'!C191</f>
        <v>13</v>
      </c>
      <c r="D191" s="27">
        <f>+'[1]програма'!D191</f>
        <v>13</v>
      </c>
      <c r="E191" s="27">
        <f>+'[1]програма'!E191</f>
        <v>9</v>
      </c>
      <c r="F191" s="27">
        <f>+'[1]програма'!F191</f>
        <v>0</v>
      </c>
      <c r="G191" s="27">
        <f>+'[1]програма'!G191</f>
        <v>0</v>
      </c>
      <c r="H191" s="27">
        <f>+'[1]програма'!H191</f>
        <v>0</v>
      </c>
    </row>
    <row r="193" spans="2:8" ht="13.5">
      <c r="B193" s="49" t="s">
        <v>57</v>
      </c>
      <c r="C193" s="50"/>
      <c r="D193" s="50"/>
      <c r="E193" s="50"/>
      <c r="F193" s="50"/>
      <c r="G193" s="50"/>
      <c r="H193" s="50"/>
    </row>
    <row r="194" ht="14.25" customHeight="1" thickBot="1">
      <c r="B194" s="10"/>
    </row>
    <row r="195" spans="2:8" ht="26.25" customHeight="1">
      <c r="B195" s="1" t="s">
        <v>25</v>
      </c>
      <c r="C195" s="24" t="s">
        <v>3</v>
      </c>
      <c r="D195" s="24" t="s">
        <v>37</v>
      </c>
      <c r="E195" s="24" t="s">
        <v>4</v>
      </c>
      <c r="F195" s="24" t="s">
        <v>4</v>
      </c>
      <c r="G195" s="24" t="s">
        <v>4</v>
      </c>
      <c r="H195" s="24" t="s">
        <v>4</v>
      </c>
    </row>
    <row r="196" spans="2:8" ht="25.5">
      <c r="B196" s="13" t="s">
        <v>2</v>
      </c>
      <c r="C196" s="37">
        <v>2013</v>
      </c>
      <c r="D196" s="25"/>
      <c r="E196" s="25" t="s">
        <v>36</v>
      </c>
      <c r="F196" s="25" t="s">
        <v>35</v>
      </c>
      <c r="G196" s="25" t="s">
        <v>5</v>
      </c>
      <c r="H196" s="25" t="s">
        <v>6</v>
      </c>
    </row>
    <row r="197" spans="2:8" ht="18.75" customHeight="1" thickBot="1">
      <c r="B197" s="11" t="s">
        <v>26</v>
      </c>
      <c r="C197" s="26">
        <f aca="true" t="shared" si="26" ref="C197:H197">SUM(C199:C201)</f>
        <v>11454722</v>
      </c>
      <c r="D197" s="26">
        <f t="shared" si="26"/>
        <v>13660202</v>
      </c>
      <c r="E197" s="26">
        <f t="shared" si="26"/>
        <v>3703816</v>
      </c>
      <c r="F197" s="26">
        <f t="shared" si="26"/>
        <v>0</v>
      </c>
      <c r="G197" s="26">
        <f t="shared" si="26"/>
        <v>0</v>
      </c>
      <c r="H197" s="26">
        <f t="shared" si="26"/>
        <v>0</v>
      </c>
    </row>
    <row r="198" spans="2:8" ht="18.75" customHeight="1" thickBot="1">
      <c r="B198" s="12" t="s">
        <v>27</v>
      </c>
      <c r="C198" s="27"/>
      <c r="D198" s="27"/>
      <c r="E198" s="27"/>
      <c r="F198" s="27"/>
      <c r="G198" s="27"/>
      <c r="H198" s="27"/>
    </row>
    <row r="199" spans="2:8" ht="18.75" customHeight="1" thickBot="1">
      <c r="B199" s="12" t="s">
        <v>28</v>
      </c>
      <c r="C199" s="27">
        <f>+'[1]програма'!C199</f>
        <v>6262047</v>
      </c>
      <c r="D199" s="27">
        <f>+'[1]програма'!D199</f>
        <v>6262047</v>
      </c>
      <c r="E199" s="27">
        <f>+'[1]програма'!E199</f>
        <v>1424124</v>
      </c>
      <c r="F199" s="27">
        <f>+'[1]програма'!F199</f>
        <v>0</v>
      </c>
      <c r="G199" s="27">
        <f>+'[1]програма'!G199</f>
        <v>0</v>
      </c>
      <c r="H199" s="27">
        <f>+'[1]програма'!H199</f>
        <v>0</v>
      </c>
    </row>
    <row r="200" spans="2:8" ht="18.75" customHeight="1" thickBot="1">
      <c r="B200" s="12" t="s">
        <v>29</v>
      </c>
      <c r="C200" s="27">
        <f>+'[1]програма'!C200</f>
        <v>3813475</v>
      </c>
      <c r="D200" s="27">
        <f>+'[1]програма'!D200</f>
        <v>5486355</v>
      </c>
      <c r="E200" s="27">
        <f>+'[1]програма'!E200</f>
        <v>2181288</v>
      </c>
      <c r="F200" s="27">
        <f>+'[1]програма'!F200</f>
        <v>0</v>
      </c>
      <c r="G200" s="27">
        <f>+'[1]програма'!G200</f>
        <v>0</v>
      </c>
      <c r="H200" s="27">
        <f>+'[1]програма'!H200</f>
        <v>0</v>
      </c>
    </row>
    <row r="201" spans="2:8" ht="18.75" customHeight="1" thickBot="1">
      <c r="B201" s="12" t="s">
        <v>30</v>
      </c>
      <c r="C201" s="27">
        <f>+'[1]програма'!C201</f>
        <v>1379200</v>
      </c>
      <c r="D201" s="27">
        <f>+'[1]програма'!D201</f>
        <v>1911800</v>
      </c>
      <c r="E201" s="27">
        <f>+'[1]програма'!E201</f>
        <v>98404</v>
      </c>
      <c r="F201" s="27">
        <f>+'[1]програма'!F201</f>
        <v>0</v>
      </c>
      <c r="G201" s="27">
        <f>+'[1]програма'!G201</f>
        <v>0</v>
      </c>
      <c r="H201" s="27">
        <f>+'[1]програма'!H201</f>
        <v>0</v>
      </c>
    </row>
    <row r="202" spans="2:8" ht="18.75" customHeight="1" thickBot="1">
      <c r="B202" s="12"/>
      <c r="C202" s="27"/>
      <c r="D202" s="27"/>
      <c r="E202" s="27"/>
      <c r="F202" s="27"/>
      <c r="G202" s="27"/>
      <c r="H202" s="27"/>
    </row>
    <row r="203" spans="2:8" ht="13.5" thickBot="1">
      <c r="B203" s="34" t="s">
        <v>81</v>
      </c>
      <c r="C203" s="27">
        <f>+'[1]програма'!C203</f>
        <v>0</v>
      </c>
      <c r="D203" s="27">
        <f>+'[1]програма'!D203</f>
        <v>2205480</v>
      </c>
      <c r="E203" s="27">
        <f>+'[1]програма'!E203</f>
        <v>1030207</v>
      </c>
      <c r="F203" s="27">
        <f>+'[1]програма'!F203</f>
        <v>0</v>
      </c>
      <c r="G203" s="27">
        <f>+'[1]програма'!G203</f>
        <v>0</v>
      </c>
      <c r="H203" s="27">
        <f>+'[1]програма'!H203</f>
        <v>0</v>
      </c>
    </row>
    <row r="204" spans="2:8" ht="18.75" customHeight="1" thickBot="1">
      <c r="B204" s="12"/>
      <c r="C204" s="27"/>
      <c r="D204" s="27"/>
      <c r="E204" s="27"/>
      <c r="F204" s="27"/>
      <c r="G204" s="27"/>
      <c r="H204" s="27"/>
    </row>
    <row r="205" spans="2:8" ht="28.5" customHeight="1" thickBot="1">
      <c r="B205" s="11" t="s">
        <v>31</v>
      </c>
      <c r="C205" s="26">
        <f aca="true" t="shared" si="27" ref="C205:H205">SUM(C207:C210)</f>
        <v>105000</v>
      </c>
      <c r="D205" s="26">
        <f t="shared" si="27"/>
        <v>105000</v>
      </c>
      <c r="E205" s="26">
        <f t="shared" si="27"/>
        <v>50331</v>
      </c>
      <c r="F205" s="26">
        <f t="shared" si="27"/>
        <v>0</v>
      </c>
      <c r="G205" s="26">
        <f t="shared" si="27"/>
        <v>0</v>
      </c>
      <c r="H205" s="26">
        <f t="shared" si="27"/>
        <v>0</v>
      </c>
    </row>
    <row r="206" spans="2:8" ht="18.75" customHeight="1" thickBot="1">
      <c r="B206" s="12" t="s">
        <v>27</v>
      </c>
      <c r="C206" s="27"/>
      <c r="D206" s="27"/>
      <c r="E206" s="27"/>
      <c r="F206" s="27"/>
      <c r="G206" s="27"/>
      <c r="H206" s="27"/>
    </row>
    <row r="207" spans="2:8" ht="18.75" customHeight="1" thickBot="1">
      <c r="B207" s="32" t="s">
        <v>82</v>
      </c>
      <c r="C207" s="27">
        <f>+'[1]програма'!C207</f>
        <v>105000</v>
      </c>
      <c r="D207" s="27">
        <f>+'[1]програма'!D207</f>
        <v>105000</v>
      </c>
      <c r="E207" s="27">
        <f>+'[1]програма'!E207</f>
        <v>32355</v>
      </c>
      <c r="F207" s="27">
        <f>+'[1]програма'!F207</f>
        <v>0</v>
      </c>
      <c r="G207" s="27">
        <f>+'[1]програма'!G207</f>
        <v>0</v>
      </c>
      <c r="H207" s="27">
        <f>+'[1]програма'!H207</f>
        <v>0</v>
      </c>
    </row>
    <row r="208" spans="2:8" ht="18.75" customHeight="1" thickBot="1">
      <c r="B208" s="32" t="s">
        <v>83</v>
      </c>
      <c r="C208" s="27">
        <f>+'[1]програма'!C208</f>
        <v>0</v>
      </c>
      <c r="D208" s="27">
        <f>+'[1]програма'!D208</f>
        <v>0</v>
      </c>
      <c r="E208" s="27">
        <f>+'[1]програма'!E208</f>
        <v>17976</v>
      </c>
      <c r="F208" s="27">
        <f>+'[1]програма'!F208</f>
        <v>0</v>
      </c>
      <c r="G208" s="27">
        <f>+'[1]програма'!G208</f>
        <v>0</v>
      </c>
      <c r="H208" s="27">
        <f>+'[1]програма'!H208</f>
        <v>0</v>
      </c>
    </row>
    <row r="209" spans="2:8" ht="18.75" customHeight="1" thickBot="1">
      <c r="B209" s="32" t="s">
        <v>84</v>
      </c>
      <c r="C209" s="27">
        <f>+'[1]програма'!C209</f>
        <v>0</v>
      </c>
      <c r="D209" s="27">
        <f>+'[1]програма'!D209</f>
        <v>0</v>
      </c>
      <c r="E209" s="27">
        <f>+'[1]програма'!E209</f>
        <v>0</v>
      </c>
      <c r="F209" s="27">
        <f>+'[1]програма'!F209</f>
        <v>0</v>
      </c>
      <c r="G209" s="27">
        <f>+'[1]програма'!G209</f>
        <v>0</v>
      </c>
      <c r="H209" s="27">
        <f>+'[1]програма'!H209</f>
        <v>0</v>
      </c>
    </row>
    <row r="210" spans="2:8" ht="18.75" customHeight="1" thickBot="1">
      <c r="B210" s="32" t="s">
        <v>91</v>
      </c>
      <c r="C210" s="27">
        <f>+'[1]програма'!C210</f>
        <v>0</v>
      </c>
      <c r="D210" s="27">
        <f>+'[1]програма'!D210</f>
        <v>0</v>
      </c>
      <c r="E210" s="27">
        <f>+'[1]програма'!E210</f>
        <v>0</v>
      </c>
      <c r="F210" s="27">
        <f>+'[1]програма'!F210</f>
        <v>0</v>
      </c>
      <c r="G210" s="27">
        <f>+'[1]програма'!G210</f>
        <v>0</v>
      </c>
      <c r="H210" s="27">
        <f>+'[1]програма'!H210</f>
        <v>0</v>
      </c>
    </row>
    <row r="211" spans="2:8" ht="18.75" customHeight="1" thickBot="1">
      <c r="B211" s="11" t="s">
        <v>33</v>
      </c>
      <c r="C211" s="26">
        <f aca="true" t="shared" si="28" ref="C211:H211">SUM(C197,C205)</f>
        <v>11559722</v>
      </c>
      <c r="D211" s="26">
        <f t="shared" si="28"/>
        <v>13765202</v>
      </c>
      <c r="E211" s="26">
        <f t="shared" si="28"/>
        <v>3754147</v>
      </c>
      <c r="F211" s="26">
        <f t="shared" si="28"/>
        <v>0</v>
      </c>
      <c r="G211" s="26">
        <f t="shared" si="28"/>
        <v>0</v>
      </c>
      <c r="H211" s="26">
        <f t="shared" si="28"/>
        <v>0</v>
      </c>
    </row>
    <row r="212" spans="2:8" ht="18.75" customHeight="1" thickBot="1">
      <c r="B212" s="12"/>
      <c r="C212" s="27"/>
      <c r="D212" s="27"/>
      <c r="E212" s="27"/>
      <c r="F212" s="27"/>
      <c r="G212" s="27"/>
      <c r="H212" s="27"/>
    </row>
    <row r="213" spans="2:8" ht="18.75" customHeight="1" thickBot="1">
      <c r="B213" s="12" t="s">
        <v>34</v>
      </c>
      <c r="C213" s="27">
        <f>+'[1]програма'!C215</f>
        <v>232</v>
      </c>
      <c r="D213" s="27">
        <f>+'[1]програма'!D215</f>
        <v>232</v>
      </c>
      <c r="E213" s="27">
        <f>+'[1]програма'!E215</f>
        <v>225</v>
      </c>
      <c r="F213" s="27">
        <f>+'[1]програма'!F215</f>
        <v>0</v>
      </c>
      <c r="G213" s="27">
        <f>+'[1]програма'!G215</f>
        <v>0</v>
      </c>
      <c r="H213" s="27">
        <f>+'[1]програма'!H215</f>
        <v>0</v>
      </c>
    </row>
    <row r="218" ht="12.75">
      <c r="H218" s="35"/>
    </row>
  </sheetData>
  <mergeCells count="11">
    <mergeCell ref="B2:H2"/>
    <mergeCell ref="B3:H3"/>
    <mergeCell ref="B24:H24"/>
    <mergeCell ref="B193:H193"/>
    <mergeCell ref="B45:H45"/>
    <mergeCell ref="B71:H71"/>
    <mergeCell ref="B91:H91"/>
    <mergeCell ref="B114:H114"/>
    <mergeCell ref="B134:H134"/>
    <mergeCell ref="B154:H154"/>
    <mergeCell ref="B174:H17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66" r:id="rId1"/>
  <rowBreaks count="10" manualBreakCount="10">
    <brk id="22" max="255" man="1"/>
    <brk id="43" max="255" man="1"/>
    <brk id="69" max="255" man="1"/>
    <brk id="89" max="255" man="1"/>
    <brk id="112" max="255" man="1"/>
    <brk id="132" max="255" man="1"/>
    <brk id="152" max="255" man="1"/>
    <brk id="172" max="255" man="1"/>
    <brk id="191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MTrencheva</cp:lastModifiedBy>
  <cp:lastPrinted>2013-05-08T13:54:28Z</cp:lastPrinted>
  <dcterms:created xsi:type="dcterms:W3CDTF">2007-04-19T11:40:07Z</dcterms:created>
  <dcterms:modified xsi:type="dcterms:W3CDTF">2013-05-08T13:54:30Z</dcterms:modified>
  <cp:category/>
  <cp:version/>
  <cp:contentType/>
  <cp:contentStatus/>
</cp:coreProperties>
</file>