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1340" windowHeight="5910"/>
  </bookViews>
  <sheets>
    <sheet name="BG" sheetId="1" r:id="rId1"/>
  </sheets>
  <definedNames>
    <definedName name="_xlnm._FilterDatabase" localSheetId="0" hidden="1">BG!$A$1:$O$43</definedName>
    <definedName name="_xlnm.Print_Area" localSheetId="0">BG!$A$1:$N$48</definedName>
    <definedName name="_xlnm.Print_Titles" localSheetId="0">BG!$1:$1</definedName>
  </definedNames>
  <calcPr calcId="145621"/>
</workbook>
</file>

<file path=xl/calcChain.xml><?xml version="1.0" encoding="utf-8"?>
<calcChain xmlns="http://schemas.openxmlformats.org/spreadsheetml/2006/main">
  <c r="M43" i="1" l="1"/>
  <c r="J43" i="1"/>
  <c r="K43" i="1"/>
  <c r="I30" i="1"/>
  <c r="N30" i="1" s="1"/>
  <c r="D30" i="1"/>
  <c r="C30" i="1" s="1"/>
  <c r="I3" i="1"/>
  <c r="D3" i="1"/>
  <c r="C3" i="1" s="1"/>
  <c r="I32" i="1"/>
  <c r="D32" i="1"/>
  <c r="C32" i="1" s="1"/>
  <c r="I4" i="1"/>
  <c r="L4" i="1" s="1"/>
  <c r="I5" i="1"/>
  <c r="N5" i="1"/>
  <c r="I6" i="1"/>
  <c r="I7" i="1"/>
  <c r="N7" i="1" s="1"/>
  <c r="I8" i="1"/>
  <c r="N8" i="1" s="1"/>
  <c r="I9" i="1"/>
  <c r="N9" i="1" s="1"/>
  <c r="I10" i="1"/>
  <c r="I11" i="1"/>
  <c r="I12" i="1"/>
  <c r="N12" i="1" s="1"/>
  <c r="I13" i="1"/>
  <c r="N13" i="1" s="1"/>
  <c r="I14" i="1"/>
  <c r="L14" i="1" s="1"/>
  <c r="I15" i="1"/>
  <c r="L15" i="1" s="1"/>
  <c r="I16" i="1"/>
  <c r="N16" i="1" s="1"/>
  <c r="I17" i="1"/>
  <c r="L17" i="1" s="1"/>
  <c r="I18" i="1"/>
  <c r="L18" i="1" s="1"/>
  <c r="I19" i="1"/>
  <c r="N19" i="1" s="1"/>
  <c r="I20" i="1"/>
  <c r="N20" i="1" s="1"/>
  <c r="I21" i="1"/>
  <c r="I22" i="1"/>
  <c r="N22" i="1" s="1"/>
  <c r="I23" i="1"/>
  <c r="L23" i="1" s="1"/>
  <c r="I24" i="1"/>
  <c r="L24" i="1" s="1"/>
  <c r="I25" i="1"/>
  <c r="L25" i="1" s="1"/>
  <c r="I26" i="1"/>
  <c r="N26" i="1" s="1"/>
  <c r="I27" i="1"/>
  <c r="L27" i="1" s="1"/>
  <c r="I28" i="1"/>
  <c r="N28" i="1" s="1"/>
  <c r="I29" i="1"/>
  <c r="N29" i="1" s="1"/>
  <c r="I31" i="1"/>
  <c r="N31" i="1" s="1"/>
  <c r="I33" i="1"/>
  <c r="L33" i="1" s="1"/>
  <c r="N33" i="1"/>
  <c r="I34" i="1"/>
  <c r="N34" i="1" s="1"/>
  <c r="I35" i="1"/>
  <c r="N35" i="1" s="1"/>
  <c r="I36" i="1"/>
  <c r="N36" i="1" s="1"/>
  <c r="I37" i="1"/>
  <c r="L37" i="1" s="1"/>
  <c r="I38" i="1"/>
  <c r="N38" i="1" s="1"/>
  <c r="I39" i="1"/>
  <c r="N39" i="1" s="1"/>
  <c r="I40" i="1"/>
  <c r="L40" i="1" s="1"/>
  <c r="I41" i="1"/>
  <c r="N41" i="1" s="1"/>
  <c r="I42" i="1"/>
  <c r="L42" i="1" s="1"/>
  <c r="D12" i="1"/>
  <c r="C12" i="1"/>
  <c r="L12" i="1"/>
  <c r="D4" i="1"/>
  <c r="C4" i="1"/>
  <c r="D10" i="1"/>
  <c r="C10" i="1" s="1"/>
  <c r="D5" i="1"/>
  <c r="C5" i="1"/>
  <c r="D6" i="1"/>
  <c r="C6" i="1"/>
  <c r="D7" i="1"/>
  <c r="C7" i="1"/>
  <c r="D8" i="1"/>
  <c r="C8" i="1"/>
  <c r="D9" i="1"/>
  <c r="C9" i="1" s="1"/>
  <c r="D11" i="1"/>
  <c r="C11" i="1" s="1"/>
  <c r="D13" i="1"/>
  <c r="C13" i="1" s="1"/>
  <c r="D14" i="1"/>
  <c r="C14" i="1"/>
  <c r="D15" i="1"/>
  <c r="C15" i="1"/>
  <c r="D16" i="1"/>
  <c r="C16" i="1"/>
  <c r="L16" i="1" s="1"/>
  <c r="D17" i="1"/>
  <c r="C17" i="1"/>
  <c r="D18" i="1"/>
  <c r="C18" i="1"/>
  <c r="D19" i="1"/>
  <c r="C19" i="1" s="1"/>
  <c r="D20" i="1"/>
  <c r="C20" i="1"/>
  <c r="D22" i="1"/>
  <c r="C22" i="1" s="1"/>
  <c r="D23" i="1"/>
  <c r="C23" i="1"/>
  <c r="D24" i="1"/>
  <c r="C24" i="1"/>
  <c r="D25" i="1"/>
  <c r="C25" i="1" s="1"/>
  <c r="D26" i="1"/>
  <c r="C26" i="1"/>
  <c r="D27" i="1"/>
  <c r="C27" i="1"/>
  <c r="D28" i="1"/>
  <c r="C28" i="1"/>
  <c r="D29" i="1"/>
  <c r="C29" i="1" s="1"/>
  <c r="D31" i="1"/>
  <c r="C31" i="1"/>
  <c r="D33" i="1"/>
  <c r="C33" i="1"/>
  <c r="D34" i="1"/>
  <c r="C34" i="1" s="1"/>
  <c r="D35" i="1"/>
  <c r="C35" i="1"/>
  <c r="L35" i="1" s="1"/>
  <c r="D36" i="1"/>
  <c r="C36" i="1" s="1"/>
  <c r="L36" i="1" s="1"/>
  <c r="D37" i="1"/>
  <c r="C37" i="1"/>
  <c r="D38" i="1"/>
  <c r="C38" i="1" s="1"/>
  <c r="D39" i="1"/>
  <c r="C39" i="1" s="1"/>
  <c r="D40" i="1"/>
  <c r="C40" i="1" s="1"/>
  <c r="D41" i="1"/>
  <c r="C41" i="1"/>
  <c r="D42" i="1"/>
  <c r="C42" i="1"/>
  <c r="H43" i="1"/>
  <c r="F43" i="1"/>
  <c r="E43" i="1"/>
  <c r="N37" i="1"/>
  <c r="N27" i="1"/>
  <c r="N23" i="1"/>
  <c r="N11" i="1"/>
  <c r="N10" i="1"/>
  <c r="N6" i="1"/>
  <c r="D21" i="1"/>
  <c r="C21" i="1"/>
  <c r="G43" i="1"/>
  <c r="L7" i="1"/>
  <c r="N3" i="1"/>
  <c r="N21" i="1"/>
  <c r="L9" i="1" l="1"/>
  <c r="L31" i="1"/>
  <c r="L29" i="1"/>
  <c r="N17" i="1"/>
  <c r="N4" i="1"/>
  <c r="N24" i="1"/>
  <c r="N40" i="1"/>
  <c r="L34" i="1"/>
  <c r="L6" i="1"/>
  <c r="N14" i="1"/>
  <c r="L21" i="1"/>
  <c r="L5" i="1"/>
  <c r="N15" i="1"/>
  <c r="L22" i="1"/>
  <c r="L13" i="1"/>
  <c r="L41" i="1"/>
  <c r="L20" i="1"/>
  <c r="L30" i="1"/>
  <c r="L8" i="1"/>
  <c r="L10" i="1"/>
  <c r="I43" i="1"/>
  <c r="L43" i="1" s="1"/>
  <c r="L38" i="1"/>
  <c r="N25" i="1"/>
  <c r="L3" i="1"/>
  <c r="C43" i="1"/>
  <c r="L32" i="1"/>
  <c r="L11" i="1"/>
  <c r="N18" i="1"/>
  <c r="L26" i="1"/>
  <c r="N42" i="1"/>
  <c r="L19" i="1"/>
  <c r="N32" i="1"/>
  <c r="L28" i="1"/>
  <c r="L39" i="1"/>
  <c r="D43" i="1"/>
  <c r="N43" i="1" l="1"/>
</calcChain>
</file>

<file path=xl/sharedStrings.xml><?xml version="1.0" encoding="utf-8"?>
<sst xmlns="http://schemas.openxmlformats.org/spreadsheetml/2006/main" count="111" uniqueCount="111">
  <si>
    <t>ИСПА мярка</t>
  </si>
  <si>
    <t>Наименование</t>
  </si>
  <si>
    <t>в т.ч. ИСПА помощ 
(евро)</t>
  </si>
  <si>
    <t>2000/BG/16/P/PE/002</t>
  </si>
  <si>
    <t xml:space="preserve">2000/BG/16/P/PE/003 </t>
  </si>
  <si>
    <t xml:space="preserve">2000/CE/16/P/AT/006 </t>
  </si>
  <si>
    <t>Техническа помощ за организиране на семинар в РБ по ОВОС</t>
  </si>
  <si>
    <t xml:space="preserve">2000/BG/16/P/PT/001 </t>
  </si>
  <si>
    <t>Възстановяване на транзитни пътища проект III – част от Пан-европейски транспортен коридор</t>
  </si>
  <si>
    <t xml:space="preserve">2000/BG/16/P/PT/002 </t>
  </si>
  <si>
    <t>Реконструкция, развитие и разширяване на летище София: лот Б1 – нов терминал и съответна инфраструктура</t>
  </si>
  <si>
    <t xml:space="preserve">2001/BG/16/P/PA/001 </t>
  </si>
  <si>
    <t>2001/BG/16/P/PT/003</t>
  </si>
  <si>
    <t xml:space="preserve">2001/CE/16/P/AT/002 </t>
  </si>
  <si>
    <t>Помощ за организиране на Комитети за наблюдение</t>
  </si>
  <si>
    <t>2001/BG/16/P/PE/006</t>
  </si>
  <si>
    <t>Градска пречиствателна станция за отпадъчни води - Пазарджик</t>
  </si>
  <si>
    <t>2001/BG/16/P/PE/008</t>
  </si>
  <si>
    <t>Градска пречиствателна станция за отпадъчни води - Благоевград</t>
  </si>
  <si>
    <t>2001/BG/16/P/PE/005</t>
  </si>
  <si>
    <t>Регионална пречиствателна станция за отпадъчни води – Горна Оряховица</t>
  </si>
  <si>
    <t xml:space="preserve">2001/BG/16/P/PT/004 </t>
  </si>
  <si>
    <t xml:space="preserve">2002/BG/16/P/PE/010 </t>
  </si>
  <si>
    <t>Градска пречиствателна станция за отпадъчни води - Търговище</t>
  </si>
  <si>
    <t xml:space="preserve">2002/BG/16/P/PE/009 </t>
  </si>
  <si>
    <t>Градска пречиствателна станция за отпадъчни води - кв. Меден Рудник, Бургас</t>
  </si>
  <si>
    <t xml:space="preserve">2002/BG/16/P/PE/012 </t>
  </si>
  <si>
    <t>Градска пречиствателна станция за отпадъчни води - Монтана</t>
  </si>
  <si>
    <t>2002/BG/16/P/PE/014</t>
  </si>
  <si>
    <t>Градска пречиствателна станция за отпадъчни води - Севлиево</t>
  </si>
  <si>
    <t xml:space="preserve">2002/BG/16/P/PE/015 </t>
  </si>
  <si>
    <t>Градска пречиствателна станция за отпадъчни води - Попово</t>
  </si>
  <si>
    <t xml:space="preserve">2002/BG/16/P/PE/011 </t>
  </si>
  <si>
    <t>Градска пречиствателна станция за отпадъчни води - Ловеч</t>
  </si>
  <si>
    <t xml:space="preserve">2002/BG/16/P/PA/003 </t>
  </si>
  <si>
    <t>Подготовка на Националния фонд, Изпълнителните агенции по програма ИСПА и АДВФК за прилагане на разширена децентрализирана система за изпълнение в България</t>
  </si>
  <si>
    <t>ОБЩО:</t>
  </si>
  <si>
    <t>Техническа помощ за подготовка на инвестиционен проект - воден сектор - град София</t>
  </si>
  <si>
    <t>Интегриран проект за подобрения във водния сектор на град Смолян</t>
  </si>
  <si>
    <t>Регионален център за управление на отпадъците - гр. Кърджали</t>
  </si>
  <si>
    <t>Техническа помощ за укрепване на административния капацитет и подготовка на проекти по ИСПА/Кохезионен фонд за сектори води и отпадъци</t>
  </si>
  <si>
    <t>2002/BG/16/P/PA/002</t>
  </si>
  <si>
    <t xml:space="preserve">2002/BG/16/P/PE/013 </t>
  </si>
  <si>
    <t xml:space="preserve">2002/BG/16/P/PE/016 </t>
  </si>
  <si>
    <t xml:space="preserve">2002/BG/16/P/PE/017 </t>
  </si>
  <si>
    <t xml:space="preserve">2002/BG/16/P/PE/018 </t>
  </si>
  <si>
    <t xml:space="preserve">2003/BG/16/P/PE/019 </t>
  </si>
  <si>
    <t xml:space="preserve">2003/BG/16/P/PA/004 </t>
  </si>
  <si>
    <t xml:space="preserve">2001/BG/16/P/PE/004 </t>
  </si>
  <si>
    <t>2004/BG/16/P/PT/005</t>
  </si>
  <si>
    <t xml:space="preserve">Изграждане на трансграничен пътно-железопътен мост на р. Дунав при Видин-Калафат </t>
  </si>
  <si>
    <t>2005/BG/16/P/PА/001</t>
  </si>
  <si>
    <t>Подкрепа при организирането на Комитети за наблюдение и контрол при прилагането на програма ИСПА за периода 2005-2006г.</t>
  </si>
  <si>
    <t xml:space="preserve">Техническа помощ за наемане на международен консултант в областта на инженеринга и управлението за изграждането на втори мост на река Дунав </t>
  </si>
  <si>
    <t>в т.ч. Нац. съ-финансиране 
(евро)</t>
  </si>
  <si>
    <t>в т.ч. Средства от МФИ
(евро)</t>
  </si>
  <si>
    <t xml:space="preserve">Eлектрификация и реконструкция нa железопътна линия Пловдив-Свиленград </t>
  </si>
  <si>
    <t>2000/BG/16/P/PE/001</t>
  </si>
  <si>
    <t>2005/BG/16/P/PE/001</t>
  </si>
  <si>
    <t>2005/BG/16/P/PE/003</t>
  </si>
  <si>
    <t>2005/BG/16/P/PE/004</t>
  </si>
  <si>
    <t>2005/BG/16/P/PE/006</t>
  </si>
  <si>
    <t>2005/BG/16/P/PA/002</t>
  </si>
  <si>
    <t>2005/BG/16/P/PA/004</t>
  </si>
  <si>
    <t>Интегриран проект за подобрения във водния сектор на град София</t>
  </si>
  <si>
    <t>Интегриран проект за подобрения във водния сектор на град Сливен</t>
  </si>
  <si>
    <t>Интегриран проект за подобрения във водния сектор на град Бургас</t>
  </si>
  <si>
    <t>Интегриран проект за подобрения във водния сектор на град Русе</t>
  </si>
  <si>
    <t>Интегриран проект за подобрения във водния сектор на град Кюстендил</t>
  </si>
  <si>
    <t>Техническа помощ за модернизация на ж.п. линия Видин-София</t>
  </si>
  <si>
    <t>2005/BG/16/P/PA/003</t>
  </si>
  <si>
    <t xml:space="preserve">2006/BG/16/P/PA/002 </t>
  </si>
  <si>
    <t>2006/BG/16/P/PA/003</t>
  </si>
  <si>
    <t>Техническа помощ за укрепване на административния капацитет на сектор „Транспорт” в България</t>
  </si>
  <si>
    <t>2006/BG/16/P/PA/001</t>
  </si>
  <si>
    <t>Техническа помощ за подготовка на проекти в сектор "Околна среда" в България</t>
  </si>
  <si>
    <t>Договорена сума по Финансов меморандум
(евро)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</si>
  <si>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</si>
  <si>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</si>
  <si>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</si>
  <si>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</si>
  <si>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</si>
  <si>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</si>
  <si>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</si>
  <si>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</si>
  <si>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</si>
  <si>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</si>
  <si>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</si>
  <si>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</si>
  <si>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Общо Бюджет
(евро)
(1)=(2)+(6)</t>
  </si>
  <si>
    <t>Бюджет по Финансов меморандум 
(евро)
(2)=(3)+(4)+(5)</t>
  </si>
  <si>
    <t>Общо договорена сума
(евро)
(7)=(8)+(9)</t>
  </si>
  <si>
    <t>Договорена сума към бюджета
(%)
(10)=(7)/(1)</t>
  </si>
  <si>
    <t>Платено към договорена сума (%)
(12)=(11)/(7)</t>
  </si>
  <si>
    <t>Изграждане на магистрала Люлин, околовръстно шосе София-Даскалово**</t>
  </si>
  <si>
    <t>Техническа помощ за подготовка на пътни проекти по направление на общоевропейските транспортни коридори (TEN-T) в България***</t>
  </si>
  <si>
    <t>Допълнително национално и друго финансиране
(евро)*</t>
  </si>
  <si>
    <t>Договорена сума допълнително национално и друго финансиране
(евро)*</t>
  </si>
  <si>
    <t xml:space="preserve">Общо платена сума
(ФМ+Доп.нац.фин.+друго фин)
(евро)*
</t>
  </si>
  <si>
    <t>** Включени 11 508 343,23 евро платени от бюджета на НАПИ предоставени с ПМС № 286/3.11.2008 в допълнение на ПМС № 177/21.07.2008</t>
  </si>
  <si>
    <t xml:space="preserve">*** Включени 361 085,92 евро платени от бюджета на НАПИ предоставени с ПМС № 286/3.11.2008 в допълнение на ПМС № 177/21.07.2008 </t>
  </si>
  <si>
    <t>Изграждане на градски пречиствателни станции за отпадъчни води, разположени в басейна на река Марица (Стара Загора и Димитровград)****</t>
  </si>
  <si>
    <t>Интегриран проект за подобрения във водния сектор на град Шумен ****</t>
  </si>
  <si>
    <t>**** Активирани банкови гаранции</t>
  </si>
  <si>
    <t>* Друго финансиране - осигурено от Бенефициент, УО или чрез Акт на Министерския съвет</t>
  </si>
  <si>
    <t>Техническа помощ за модернизация на железопътни линии по направление на общоевропейските транспортни коридори (TEN-T) в България ****</t>
  </si>
  <si>
    <t>Пакет от 5 регионални сметища за отпадъчни продукти, разположени в Монтана, Русе, Севлиево, Силистра и Созопол****</t>
  </si>
  <si>
    <t>Техническа помощ за рехабилитация на отсечки от ж.п. линиите Пловдив-Бургас и Мездра-Горна Оряховица в България ****</t>
  </si>
  <si>
    <t>Изграждане на сероочистващи инсталации за блокове 5 и 6 на ТЕЦ "Марица Изток 2"****</t>
  </si>
  <si>
    <t>Интегриран проект за подобрения във водния сектор на град Варна****</t>
  </si>
  <si>
    <t>Интегриран проект за подобрения във водния сектор на град Балчик****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</si>
</sst>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л_в_-;\-* #,##0.00\ _л_в_-;_-* &quot;-&quot;??\ _л_в_-;_-@_-"/>
    <numFmt numFmtId="165" formatCode="0.000"/>
    <numFmt numFmtId="166" formatCode="0.00000000000"/>
    <numFmt numFmtId="167" formatCode="#,##0.00000000"/>
    <numFmt numFmtId="168" formatCode="#,##0.000000000"/>
    <numFmt numFmtId="169" formatCode="#,##0.00000000000"/>
    <numFmt numFmtId="170" formatCode="#,##0.0000000000000"/>
    <numFmt numFmtId="171" formatCode="#,##0.00;[Red]#,##0.00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4" fontId="2" fillId="0" borderId="4" xfId="2" applyNumberFormat="1" applyFont="1" applyFill="1" applyBorder="1" applyAlignment="1">
      <alignment horizontal="right" vertical="center" wrapText="1"/>
    </xf>
    <xf numFmtId="9" fontId="3" fillId="0" borderId="4" xfId="3" applyNumberFormat="1" applyFont="1" applyFill="1" applyBorder="1" applyAlignment="1">
      <alignment horizontal="right" vertical="center"/>
    </xf>
    <xf numFmtId="9" fontId="3" fillId="0" borderId="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vertical="center"/>
    </xf>
    <xf numFmtId="4" fontId="2" fillId="0" borderId="0" xfId="0" applyNumberFormat="1" applyFont="1" applyFill="1" applyBorder="1" applyAlignment="1">
      <alignment horizontal="right" vertical="center" wrapText="1"/>
    </xf>
    <xf numFmtId="171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3" applyNumberFormat="1" applyFont="1" applyFill="1" applyBorder="1" applyAlignment="1">
      <alignment horizontal="right" vertical="center"/>
    </xf>
    <xf numFmtId="170" fontId="3" fillId="0" borderId="0" xfId="0" applyNumberFormat="1" applyFont="1" applyFill="1" applyAlignment="1">
      <alignment vertical="center"/>
    </xf>
    <xf numFmtId="169" fontId="3" fillId="0" borderId="0" xfId="0" applyNumberFormat="1" applyFont="1" applyFill="1" applyBorder="1" applyAlignment="1">
      <alignment vertical="center"/>
    </xf>
    <xf numFmtId="169" fontId="3" fillId="0" borderId="0" xfId="0" applyNumberFormat="1" applyFont="1" applyFill="1" applyAlignment="1">
      <alignment vertical="center"/>
    </xf>
    <xf numFmtId="168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" fontId="2" fillId="0" borderId="0" xfId="2" applyNumberFormat="1" applyFont="1" applyFill="1" applyBorder="1" applyAlignment="1">
      <alignment horizontal="right" vertical="center" wrapText="1"/>
    </xf>
    <xf numFmtId="4" fontId="2" fillId="0" borderId="2" xfId="2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9" fontId="3" fillId="0" borderId="0" xfId="3" applyFont="1" applyFill="1" applyAlignment="1">
      <alignment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9" fontId="2" fillId="0" borderId="2" xfId="3" applyNumberFormat="1" applyFont="1" applyFill="1" applyBorder="1" applyAlignment="1">
      <alignment horizontal="right" vertical="center"/>
    </xf>
    <xf numFmtId="9" fontId="2" fillId="0" borderId="15" xfId="3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166" fontId="2" fillId="0" borderId="3" xfId="0" applyNumberFormat="1" applyFont="1" applyFill="1" applyBorder="1" applyAlignment="1">
      <alignment horizontal="left" vertical="center" wrapText="1"/>
    </xf>
    <xf numFmtId="164" fontId="2" fillId="0" borderId="0" xfId="1" applyFont="1" applyFill="1" applyAlignment="1">
      <alignment horizontal="center" vertical="center"/>
    </xf>
    <xf numFmtId="4" fontId="2" fillId="2" borderId="16" xfId="0" applyNumberFormat="1" applyFont="1" applyFill="1" applyBorder="1" applyAlignment="1">
      <alignment horizontal="right" vertical="center"/>
    </xf>
    <xf numFmtId="4" fontId="2" fillId="2" borderId="17" xfId="3" applyNumberFormat="1" applyFont="1" applyFill="1" applyBorder="1" applyAlignment="1">
      <alignment horizontal="right" vertical="center"/>
    </xf>
  </cellXfs>
  <cellStyles count="4">
    <cellStyle name="Comma" xfId="1" builtinId="3"/>
    <cellStyle name="Normal" xfId="0" builtinId="0"/>
    <cellStyle name="Normal_Март200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tabSelected="1" showRuler="0" view="pageLayout" topLeftCell="A31" zoomScale="70" zoomScaleNormal="55" zoomScaleSheetLayoutView="65" zoomScalePageLayoutView="70" workbookViewId="0">
      <selection activeCell="B49" sqref="B49"/>
    </sheetView>
  </sheetViews>
  <sheetFormatPr defaultRowHeight="15.75" x14ac:dyDescent="0.2"/>
  <cols>
    <col min="1" max="1" width="27.7109375" style="10" customWidth="1"/>
    <col min="2" max="2" width="93.28515625" style="10" customWidth="1"/>
    <col min="3" max="3" width="22.28515625" style="10" customWidth="1"/>
    <col min="4" max="4" width="24.42578125" style="10" customWidth="1"/>
    <col min="5" max="7" width="19.85546875" style="10" bestFit="1" customWidth="1"/>
    <col min="8" max="9" width="19.85546875" style="10" customWidth="1"/>
    <col min="10" max="10" width="26.7109375" style="10" bestFit="1" customWidth="1"/>
    <col min="11" max="11" width="21.140625" style="10" customWidth="1"/>
    <col min="12" max="12" width="14.140625" style="10" customWidth="1"/>
    <col min="13" max="13" width="22.28515625" style="10" customWidth="1"/>
    <col min="14" max="14" width="14" style="10" customWidth="1"/>
    <col min="15" max="15" width="13.85546875" style="10" bestFit="1" customWidth="1"/>
    <col min="16" max="16" width="18.28515625" style="10" customWidth="1"/>
    <col min="17" max="17" width="17.5703125" style="10" customWidth="1"/>
    <col min="18" max="16384" width="9.140625" style="10"/>
  </cols>
  <sheetData>
    <row r="1" spans="1:17" s="21" customFormat="1" ht="87.75" customHeight="1" x14ac:dyDescent="0.2">
      <c r="A1" s="18" t="s">
        <v>0</v>
      </c>
      <c r="B1" s="1" t="s">
        <v>1</v>
      </c>
      <c r="C1" s="1" t="s">
        <v>89</v>
      </c>
      <c r="D1" s="1" t="s">
        <v>90</v>
      </c>
      <c r="E1" s="19" t="s">
        <v>2</v>
      </c>
      <c r="F1" s="19" t="s">
        <v>54</v>
      </c>
      <c r="G1" s="19" t="s">
        <v>55</v>
      </c>
      <c r="H1" s="19" t="s">
        <v>96</v>
      </c>
      <c r="I1" s="1" t="s">
        <v>91</v>
      </c>
      <c r="J1" s="1" t="s">
        <v>76</v>
      </c>
      <c r="K1" s="1" t="s">
        <v>97</v>
      </c>
      <c r="L1" s="1" t="s">
        <v>92</v>
      </c>
      <c r="M1" s="1" t="s">
        <v>98</v>
      </c>
      <c r="N1" s="20" t="s">
        <v>93</v>
      </c>
    </row>
    <row r="2" spans="1:17" s="21" customFormat="1" ht="18.75" customHeight="1" x14ac:dyDescent="0.2">
      <c r="A2" s="22"/>
      <c r="B2" s="23"/>
      <c r="C2" s="24" t="s">
        <v>77</v>
      </c>
      <c r="D2" s="24" t="s">
        <v>78</v>
      </c>
      <c r="E2" s="25" t="s">
        <v>79</v>
      </c>
      <c r="F2" s="25" t="s">
        <v>80</v>
      </c>
      <c r="G2" s="25" t="s">
        <v>81</v>
      </c>
      <c r="H2" s="25" t="s">
        <v>82</v>
      </c>
      <c r="I2" s="25" t="s">
        <v>83</v>
      </c>
      <c r="J2" s="24" t="s">
        <v>84</v>
      </c>
      <c r="K2" s="24" t="s">
        <v>85</v>
      </c>
      <c r="L2" s="24" t="s">
        <v>86</v>
      </c>
      <c r="M2" s="24" t="s">
        <v>87</v>
      </c>
      <c r="N2" s="26" t="s">
        <v>88</v>
      </c>
    </row>
    <row r="3" spans="1:17" ht="30.95" customHeight="1" x14ac:dyDescent="0.2">
      <c r="A3" s="3" t="s">
        <v>3</v>
      </c>
      <c r="B3" s="4" t="s">
        <v>106</v>
      </c>
      <c r="C3" s="5">
        <f t="shared" ref="C3:C42" si="0">D3+H3</f>
        <v>65367906.950000003</v>
      </c>
      <c r="D3" s="5">
        <f>E3+F3+G3</f>
        <v>54519761</v>
      </c>
      <c r="E3" s="6">
        <v>40889821</v>
      </c>
      <c r="F3" s="6">
        <v>13629940</v>
      </c>
      <c r="G3" s="6"/>
      <c r="H3" s="6">
        <v>10848145.949999999</v>
      </c>
      <c r="I3" s="7">
        <f t="shared" ref="I3:I42" si="1">J3+K3</f>
        <v>54334734.920000002</v>
      </c>
      <c r="J3" s="6">
        <v>47176654.899999999</v>
      </c>
      <c r="K3" s="45">
        <v>7158080.0199999996</v>
      </c>
      <c r="L3" s="8">
        <f>I3/C3</f>
        <v>0.83121423731007194</v>
      </c>
      <c r="M3" s="52">
        <v>50147075.460000008</v>
      </c>
      <c r="N3" s="9">
        <f t="shared" ref="N3:N43" si="2">M3/I3</f>
        <v>0.92292850114819347</v>
      </c>
      <c r="P3" s="14"/>
      <c r="Q3" s="14"/>
    </row>
    <row r="4" spans="1:17" ht="30.95" customHeight="1" x14ac:dyDescent="0.2">
      <c r="A4" s="3" t="s">
        <v>4</v>
      </c>
      <c r="B4" s="4" t="s">
        <v>101</v>
      </c>
      <c r="C4" s="5">
        <f t="shared" si="0"/>
        <v>45090506.630000003</v>
      </c>
      <c r="D4" s="5">
        <f t="shared" ref="D4:D42" si="3">E4+F4+G4</f>
        <v>43399688</v>
      </c>
      <c r="E4" s="6">
        <v>32549766</v>
      </c>
      <c r="F4" s="6">
        <v>4339969</v>
      </c>
      <c r="G4" s="6">
        <v>6509953</v>
      </c>
      <c r="H4" s="43">
        <v>1690818.63</v>
      </c>
      <c r="I4" s="7">
        <f t="shared" si="1"/>
        <v>44350239.009999998</v>
      </c>
      <c r="J4" s="43">
        <v>42659425.379999995</v>
      </c>
      <c r="K4" s="43">
        <v>1690813.6300000001</v>
      </c>
      <c r="L4" s="8">
        <f t="shared" ref="L4:L43" si="4">I4/C4</f>
        <v>0.98358262802246976</v>
      </c>
      <c r="M4" s="52">
        <v>42265760.859999999</v>
      </c>
      <c r="N4" s="9">
        <f t="shared" si="2"/>
        <v>0.95299961856958659</v>
      </c>
      <c r="P4" s="14"/>
      <c r="Q4" s="14"/>
    </row>
    <row r="5" spans="1:17" ht="30.95" customHeight="1" x14ac:dyDescent="0.2">
      <c r="A5" s="11" t="s">
        <v>19</v>
      </c>
      <c r="B5" s="4" t="s">
        <v>20</v>
      </c>
      <c r="C5" s="5">
        <f t="shared" si="0"/>
        <v>15155758.640000001</v>
      </c>
      <c r="D5" s="5">
        <f t="shared" si="3"/>
        <v>14970551</v>
      </c>
      <c r="E5" s="6">
        <v>11227913</v>
      </c>
      <c r="F5" s="6">
        <v>3742638</v>
      </c>
      <c r="G5" s="6"/>
      <c r="H5" s="6">
        <v>185207.64</v>
      </c>
      <c r="I5" s="7">
        <f t="shared" si="1"/>
        <v>14786744.75</v>
      </c>
      <c r="J5" s="6">
        <v>14601537.109999999</v>
      </c>
      <c r="K5" s="43">
        <v>185207.64</v>
      </c>
      <c r="L5" s="8">
        <f t="shared" si="4"/>
        <v>0.97565190243752786</v>
      </c>
      <c r="M5" s="52">
        <v>14243521.809999999</v>
      </c>
      <c r="N5" s="9">
        <f t="shared" si="2"/>
        <v>0.96326284458247635</v>
      </c>
      <c r="P5" s="14"/>
      <c r="Q5" s="14"/>
    </row>
    <row r="6" spans="1:17" ht="30.95" customHeight="1" x14ac:dyDescent="0.2">
      <c r="A6" s="11" t="s">
        <v>15</v>
      </c>
      <c r="B6" s="4" t="s">
        <v>16</v>
      </c>
      <c r="C6" s="5">
        <f t="shared" si="0"/>
        <v>18565374.969999999</v>
      </c>
      <c r="D6" s="5">
        <f t="shared" si="3"/>
        <v>17199871</v>
      </c>
      <c r="E6" s="6">
        <v>11179916</v>
      </c>
      <c r="F6" s="6">
        <v>6019955</v>
      </c>
      <c r="G6" s="6"/>
      <c r="H6" s="6">
        <v>1365503.97</v>
      </c>
      <c r="I6" s="7">
        <f t="shared" si="1"/>
        <v>14835053.33</v>
      </c>
      <c r="J6" s="6">
        <v>13838676.16</v>
      </c>
      <c r="K6" s="43">
        <v>996377.17</v>
      </c>
      <c r="L6" s="8">
        <f t="shared" si="4"/>
        <v>0.79907103163669635</v>
      </c>
      <c r="M6" s="52">
        <v>14576875.419999998</v>
      </c>
      <c r="N6" s="9">
        <f t="shared" si="2"/>
        <v>0.98259676562955756</v>
      </c>
      <c r="P6" s="14"/>
      <c r="Q6" s="14"/>
    </row>
    <row r="7" spans="1:17" ht="30.95" customHeight="1" x14ac:dyDescent="0.2">
      <c r="A7" s="11" t="s">
        <v>17</v>
      </c>
      <c r="B7" s="4" t="s">
        <v>18</v>
      </c>
      <c r="C7" s="5">
        <f t="shared" si="0"/>
        <v>12205364.5</v>
      </c>
      <c r="D7" s="5">
        <f t="shared" si="3"/>
        <v>11322419</v>
      </c>
      <c r="E7" s="6">
        <v>7925693</v>
      </c>
      <c r="F7" s="6">
        <v>3396726</v>
      </c>
      <c r="G7" s="6"/>
      <c r="H7" s="6">
        <v>882945.5</v>
      </c>
      <c r="I7" s="7">
        <f t="shared" si="1"/>
        <v>11029438.029999999</v>
      </c>
      <c r="J7" s="6">
        <v>10146492.529999999</v>
      </c>
      <c r="K7" s="43">
        <v>882945.5</v>
      </c>
      <c r="L7" s="8">
        <f t="shared" si="4"/>
        <v>0.90365494860886775</v>
      </c>
      <c r="M7" s="52">
        <v>10373016.98</v>
      </c>
      <c r="N7" s="9">
        <f t="shared" si="2"/>
        <v>0.94048463319576769</v>
      </c>
      <c r="P7" s="14"/>
      <c r="Q7" s="14"/>
    </row>
    <row r="8" spans="1:17" ht="30.95" customHeight="1" x14ac:dyDescent="0.2">
      <c r="A8" s="3" t="s">
        <v>7</v>
      </c>
      <c r="B8" s="4" t="s">
        <v>8</v>
      </c>
      <c r="C8" s="5">
        <f t="shared" si="0"/>
        <v>38500000</v>
      </c>
      <c r="D8" s="5">
        <f t="shared" si="3"/>
        <v>38500000</v>
      </c>
      <c r="E8" s="6">
        <v>28875000</v>
      </c>
      <c r="F8" s="6">
        <v>9625000</v>
      </c>
      <c r="G8" s="6"/>
      <c r="H8" s="6">
        <v>0</v>
      </c>
      <c r="I8" s="7">
        <f t="shared" si="1"/>
        <v>35134785.18</v>
      </c>
      <c r="J8" s="6">
        <v>35134785.18</v>
      </c>
      <c r="K8" s="43">
        <v>0</v>
      </c>
      <c r="L8" s="8">
        <f t="shared" si="4"/>
        <v>0.9125918228571428</v>
      </c>
      <c r="M8" s="52">
        <v>34518769.079999998</v>
      </c>
      <c r="N8" s="9">
        <f t="shared" si="2"/>
        <v>0.98246705944424961</v>
      </c>
      <c r="P8" s="14"/>
      <c r="Q8" s="14"/>
    </row>
    <row r="9" spans="1:17" ht="30.95" customHeight="1" x14ac:dyDescent="0.2">
      <c r="A9" s="3" t="s">
        <v>9</v>
      </c>
      <c r="B9" s="4" t="s">
        <v>10</v>
      </c>
      <c r="C9" s="5">
        <f t="shared" si="0"/>
        <v>121621622</v>
      </c>
      <c r="D9" s="5">
        <f t="shared" si="3"/>
        <v>121621622</v>
      </c>
      <c r="E9" s="6">
        <v>45000000</v>
      </c>
      <c r="F9" s="6">
        <v>16621622</v>
      </c>
      <c r="G9" s="6">
        <v>60000000</v>
      </c>
      <c r="H9" s="6">
        <v>0</v>
      </c>
      <c r="I9" s="7">
        <f t="shared" si="1"/>
        <v>114561658.52000001</v>
      </c>
      <c r="J9" s="6">
        <v>114561658.52000001</v>
      </c>
      <c r="K9" s="43">
        <v>0</v>
      </c>
      <c r="L9" s="8">
        <f t="shared" si="4"/>
        <v>0.94195141156726236</v>
      </c>
      <c r="M9" s="52">
        <v>109653489.87</v>
      </c>
      <c r="N9" s="9">
        <f t="shared" si="2"/>
        <v>0.95715696932632011</v>
      </c>
      <c r="P9" s="14"/>
      <c r="Q9" s="14"/>
    </row>
    <row r="10" spans="1:17" ht="30.95" customHeight="1" x14ac:dyDescent="0.2">
      <c r="A10" s="50" t="s">
        <v>12</v>
      </c>
      <c r="B10" s="4" t="s">
        <v>56</v>
      </c>
      <c r="C10" s="5">
        <f t="shared" si="0"/>
        <v>232213569.65999994</v>
      </c>
      <c r="D10" s="5">
        <f>E10+F10+G10</f>
        <v>159999999.99999994</v>
      </c>
      <c r="E10" s="6">
        <v>72000000</v>
      </c>
      <c r="F10" s="6">
        <v>17411764.705882352</v>
      </c>
      <c r="G10" s="6">
        <v>70588235.2941176</v>
      </c>
      <c r="H10" s="6">
        <v>72213569.659999996</v>
      </c>
      <c r="I10" s="7">
        <f t="shared" si="1"/>
        <v>232515969.66</v>
      </c>
      <c r="J10" s="6">
        <v>160000000</v>
      </c>
      <c r="K10" s="43">
        <v>72515969.659999996</v>
      </c>
      <c r="L10" s="8">
        <f t="shared" si="4"/>
        <v>1.0013022494785417</v>
      </c>
      <c r="M10" s="52">
        <v>231024120.12</v>
      </c>
      <c r="N10" s="9">
        <f t="shared" si="2"/>
        <v>0.9935838835406382</v>
      </c>
      <c r="P10" s="14"/>
      <c r="Q10" s="14"/>
    </row>
    <row r="11" spans="1:17" ht="30.95" customHeight="1" x14ac:dyDescent="0.2">
      <c r="A11" s="3" t="s">
        <v>5</v>
      </c>
      <c r="B11" s="4" t="s">
        <v>6</v>
      </c>
      <c r="C11" s="5">
        <f t="shared" si="0"/>
        <v>2445</v>
      </c>
      <c r="D11" s="5">
        <f t="shared" si="3"/>
        <v>2445</v>
      </c>
      <c r="E11" s="6">
        <v>2445</v>
      </c>
      <c r="F11" s="6"/>
      <c r="G11" s="6"/>
      <c r="H11" s="6">
        <v>0</v>
      </c>
      <c r="I11" s="7">
        <f t="shared" si="1"/>
        <v>2400</v>
      </c>
      <c r="J11" s="6">
        <v>2400</v>
      </c>
      <c r="K11" s="43">
        <v>0</v>
      </c>
      <c r="L11" s="8">
        <f t="shared" si="4"/>
        <v>0.98159509202453987</v>
      </c>
      <c r="M11" s="52">
        <v>2400</v>
      </c>
      <c r="N11" s="9">
        <f t="shared" si="2"/>
        <v>1</v>
      </c>
      <c r="P11" s="14"/>
      <c r="Q11" s="14"/>
    </row>
    <row r="12" spans="1:17" ht="30.95" customHeight="1" x14ac:dyDescent="0.2">
      <c r="A12" s="3" t="s">
        <v>11</v>
      </c>
      <c r="B12" s="4" t="s">
        <v>53</v>
      </c>
      <c r="C12" s="5">
        <f t="shared" si="0"/>
        <v>6066969</v>
      </c>
      <c r="D12" s="5">
        <f t="shared" si="3"/>
        <v>5880000</v>
      </c>
      <c r="E12" s="6">
        <v>4998000</v>
      </c>
      <c r="F12" s="6">
        <v>882000</v>
      </c>
      <c r="G12" s="6"/>
      <c r="H12" s="6">
        <v>186969</v>
      </c>
      <c r="I12" s="7">
        <f t="shared" si="1"/>
        <v>6066969</v>
      </c>
      <c r="J12" s="6">
        <v>5880000</v>
      </c>
      <c r="K12" s="43">
        <v>186969</v>
      </c>
      <c r="L12" s="8">
        <f>I12/C12</f>
        <v>1</v>
      </c>
      <c r="M12" s="53">
        <v>6066125.5700000012</v>
      </c>
      <c r="N12" s="9">
        <f t="shared" si="2"/>
        <v>0.99986098000500767</v>
      </c>
      <c r="O12" s="46"/>
      <c r="P12" s="14"/>
      <c r="Q12" s="14"/>
    </row>
    <row r="13" spans="1:17" ht="30.95" customHeight="1" x14ac:dyDescent="0.2">
      <c r="A13" s="11" t="s">
        <v>21</v>
      </c>
      <c r="B13" s="4" t="s">
        <v>94</v>
      </c>
      <c r="C13" s="5">
        <f t="shared" si="0"/>
        <v>192498929.69</v>
      </c>
      <c r="D13" s="5">
        <f t="shared" si="3"/>
        <v>148450000</v>
      </c>
      <c r="E13" s="6">
        <v>111337500</v>
      </c>
      <c r="F13" s="6">
        <v>37112500</v>
      </c>
      <c r="G13" s="6"/>
      <c r="H13" s="6">
        <v>44048929.689999998</v>
      </c>
      <c r="I13" s="7">
        <f t="shared" si="1"/>
        <v>192501010.38999999</v>
      </c>
      <c r="J13" s="6">
        <v>148436077.69999999</v>
      </c>
      <c r="K13" s="43">
        <v>44064932.689999998</v>
      </c>
      <c r="L13" s="8">
        <f t="shared" si="4"/>
        <v>1.0000108088912667</v>
      </c>
      <c r="M13" s="52">
        <v>191859171.06</v>
      </c>
      <c r="N13" s="9">
        <f t="shared" si="2"/>
        <v>0.99666578721483257</v>
      </c>
      <c r="P13" s="14"/>
      <c r="Q13" s="14"/>
    </row>
    <row r="14" spans="1:17" ht="30.95" customHeight="1" x14ac:dyDescent="0.2">
      <c r="A14" s="11" t="s">
        <v>22</v>
      </c>
      <c r="B14" s="4" t="s">
        <v>23</v>
      </c>
      <c r="C14" s="5">
        <f t="shared" si="0"/>
        <v>15355609.41</v>
      </c>
      <c r="D14" s="5">
        <f t="shared" si="3"/>
        <v>15235915</v>
      </c>
      <c r="E14" s="6">
        <v>11426936</v>
      </c>
      <c r="F14" s="6">
        <v>3808979</v>
      </c>
      <c r="G14" s="6"/>
      <c r="H14" s="6">
        <v>119694.41</v>
      </c>
      <c r="I14" s="7">
        <f t="shared" si="1"/>
        <v>13212742.779999999</v>
      </c>
      <c r="J14" s="6">
        <v>13083845.569999998</v>
      </c>
      <c r="K14" s="43">
        <v>128897.20999999999</v>
      </c>
      <c r="L14" s="8">
        <f t="shared" si="4"/>
        <v>0.86045056416943588</v>
      </c>
      <c r="M14" s="52">
        <v>10832709.570000002</v>
      </c>
      <c r="N14" s="9">
        <f t="shared" si="2"/>
        <v>0.81986834606342063</v>
      </c>
      <c r="P14" s="14"/>
      <c r="Q14" s="14"/>
    </row>
    <row r="15" spans="1:17" ht="30.95" customHeight="1" x14ac:dyDescent="0.2">
      <c r="A15" s="11" t="s">
        <v>24</v>
      </c>
      <c r="B15" s="4" t="s">
        <v>25</v>
      </c>
      <c r="C15" s="5">
        <f t="shared" si="0"/>
        <v>10599434.720000001</v>
      </c>
      <c r="D15" s="5">
        <f t="shared" si="3"/>
        <v>10206220</v>
      </c>
      <c r="E15" s="6">
        <v>7654665</v>
      </c>
      <c r="F15" s="6">
        <v>2551555</v>
      </c>
      <c r="G15" s="6"/>
      <c r="H15" s="6">
        <v>393214.71999999997</v>
      </c>
      <c r="I15" s="7">
        <f t="shared" si="1"/>
        <v>8542510.3599999994</v>
      </c>
      <c r="J15" s="6">
        <v>8149357.8700000001</v>
      </c>
      <c r="K15" s="43">
        <v>393152.49</v>
      </c>
      <c r="L15" s="8">
        <f t="shared" si="4"/>
        <v>0.80594018319497696</v>
      </c>
      <c r="M15" s="52">
        <v>8437956.3300000001</v>
      </c>
      <c r="N15" s="9">
        <f t="shared" si="2"/>
        <v>0.98776073711428314</v>
      </c>
      <c r="P15" s="14"/>
      <c r="Q15" s="14"/>
    </row>
    <row r="16" spans="1:17" ht="30.95" customHeight="1" x14ac:dyDescent="0.2">
      <c r="A16" s="11" t="s">
        <v>26</v>
      </c>
      <c r="B16" s="4" t="s">
        <v>27</v>
      </c>
      <c r="C16" s="5">
        <f t="shared" si="0"/>
        <v>15479604.67</v>
      </c>
      <c r="D16" s="5">
        <f t="shared" si="3"/>
        <v>15067113</v>
      </c>
      <c r="E16" s="6">
        <v>11300335</v>
      </c>
      <c r="F16" s="6">
        <v>3766778</v>
      </c>
      <c r="G16" s="6"/>
      <c r="H16" s="6">
        <v>412491.67</v>
      </c>
      <c r="I16" s="7">
        <f t="shared" si="1"/>
        <v>13728145.76</v>
      </c>
      <c r="J16" s="6">
        <v>13315654.09</v>
      </c>
      <c r="K16" s="43">
        <v>412491.67000000004</v>
      </c>
      <c r="L16" s="8">
        <f t="shared" si="4"/>
        <v>0.8868537700194381</v>
      </c>
      <c r="M16" s="52">
        <v>13687598.130000001</v>
      </c>
      <c r="N16" s="9">
        <f t="shared" si="2"/>
        <v>0.99704638698416626</v>
      </c>
      <c r="P16" s="14"/>
      <c r="Q16" s="14"/>
    </row>
    <row r="17" spans="1:17" ht="30.95" customHeight="1" x14ac:dyDescent="0.2">
      <c r="A17" s="11" t="s">
        <v>28</v>
      </c>
      <c r="B17" s="4" t="s">
        <v>29</v>
      </c>
      <c r="C17" s="5">
        <f t="shared" si="0"/>
        <v>14152513.119999999</v>
      </c>
      <c r="D17" s="5">
        <f t="shared" si="3"/>
        <v>13987623</v>
      </c>
      <c r="E17" s="6">
        <v>10490717</v>
      </c>
      <c r="F17" s="6">
        <v>3496906</v>
      </c>
      <c r="G17" s="6"/>
      <c r="H17" s="6">
        <v>164890.12</v>
      </c>
      <c r="I17" s="7">
        <f t="shared" si="1"/>
        <v>10722341.58</v>
      </c>
      <c r="J17" s="6">
        <v>10140256.08</v>
      </c>
      <c r="K17" s="43">
        <v>582085.5</v>
      </c>
      <c r="L17" s="8">
        <f t="shared" si="4"/>
        <v>0.75762809679698784</v>
      </c>
      <c r="M17" s="52">
        <v>10469480.779999999</v>
      </c>
      <c r="N17" s="9">
        <f t="shared" si="2"/>
        <v>0.97641738997835581</v>
      </c>
      <c r="P17" s="14"/>
      <c r="Q17" s="14"/>
    </row>
    <row r="18" spans="1:17" ht="30.95" customHeight="1" x14ac:dyDescent="0.2">
      <c r="A18" s="11" t="s">
        <v>30</v>
      </c>
      <c r="B18" s="4" t="s">
        <v>31</v>
      </c>
      <c r="C18" s="5">
        <f t="shared" si="0"/>
        <v>12056163.92</v>
      </c>
      <c r="D18" s="5">
        <f t="shared" si="3"/>
        <v>11860433</v>
      </c>
      <c r="E18" s="6">
        <v>8895326</v>
      </c>
      <c r="F18" s="6">
        <v>2965107</v>
      </c>
      <c r="G18" s="6"/>
      <c r="H18" s="43">
        <v>195730.92</v>
      </c>
      <c r="I18" s="7">
        <f t="shared" si="1"/>
        <v>11334337.869999999</v>
      </c>
      <c r="J18" s="43">
        <v>11138606.949999999</v>
      </c>
      <c r="K18" s="43">
        <v>195730.92</v>
      </c>
      <c r="L18" s="8">
        <f t="shared" si="4"/>
        <v>0.94012804945339523</v>
      </c>
      <c r="M18" s="52">
        <v>11113345.470000003</v>
      </c>
      <c r="N18" s="9">
        <f t="shared" si="2"/>
        <v>0.98050239876958978</v>
      </c>
      <c r="P18" s="14"/>
      <c r="Q18" s="14"/>
    </row>
    <row r="19" spans="1:17" ht="30.95" customHeight="1" x14ac:dyDescent="0.2">
      <c r="A19" s="11" t="s">
        <v>32</v>
      </c>
      <c r="B19" s="4" t="s">
        <v>33</v>
      </c>
      <c r="C19" s="5">
        <f t="shared" si="0"/>
        <v>17978636</v>
      </c>
      <c r="D19" s="5">
        <f t="shared" si="3"/>
        <v>17811576</v>
      </c>
      <c r="E19" s="6">
        <v>13358682</v>
      </c>
      <c r="F19" s="6">
        <v>4452894</v>
      </c>
      <c r="G19" s="6"/>
      <c r="H19" s="6">
        <v>167060</v>
      </c>
      <c r="I19" s="7">
        <f t="shared" si="1"/>
        <v>12035073.780000001</v>
      </c>
      <c r="J19" s="6">
        <v>11084332.060000001</v>
      </c>
      <c r="K19" s="43">
        <v>950741.72</v>
      </c>
      <c r="L19" s="8">
        <f t="shared" si="4"/>
        <v>0.66940972496467477</v>
      </c>
      <c r="M19" s="52">
        <v>11573592.23</v>
      </c>
      <c r="N19" s="9">
        <f t="shared" si="2"/>
        <v>0.96165527869327272</v>
      </c>
      <c r="P19" s="14"/>
      <c r="Q19" s="14"/>
    </row>
    <row r="20" spans="1:17" ht="30.95" customHeight="1" x14ac:dyDescent="0.2">
      <c r="A20" s="11" t="s">
        <v>41</v>
      </c>
      <c r="B20" s="4" t="s">
        <v>37</v>
      </c>
      <c r="C20" s="5">
        <f t="shared" si="0"/>
        <v>1500000</v>
      </c>
      <c r="D20" s="5">
        <f t="shared" si="3"/>
        <v>1500000</v>
      </c>
      <c r="E20" s="6">
        <v>1125000</v>
      </c>
      <c r="F20" s="6">
        <v>375000</v>
      </c>
      <c r="G20" s="6"/>
      <c r="H20" s="6">
        <v>0</v>
      </c>
      <c r="I20" s="7">
        <f t="shared" si="1"/>
        <v>1309270</v>
      </c>
      <c r="J20" s="6">
        <v>1309270</v>
      </c>
      <c r="K20" s="43">
        <v>0</v>
      </c>
      <c r="L20" s="8">
        <f t="shared" si="4"/>
        <v>0.87284666666666666</v>
      </c>
      <c r="M20" s="52">
        <v>1302109.8</v>
      </c>
      <c r="N20" s="9">
        <f t="shared" si="2"/>
        <v>0.99453115094671085</v>
      </c>
      <c r="P20" s="14"/>
      <c r="Q20" s="14"/>
    </row>
    <row r="21" spans="1:17" ht="30.95" customHeight="1" x14ac:dyDescent="0.2">
      <c r="A21" s="11" t="s">
        <v>42</v>
      </c>
      <c r="B21" s="4" t="s">
        <v>38</v>
      </c>
      <c r="C21" s="5">
        <f t="shared" si="0"/>
        <v>37573989.210000001</v>
      </c>
      <c r="D21" s="5">
        <f t="shared" si="3"/>
        <v>24471021</v>
      </c>
      <c r="E21" s="6">
        <v>18353266</v>
      </c>
      <c r="F21" s="6">
        <v>6117755</v>
      </c>
      <c r="G21" s="6"/>
      <c r="H21" s="43">
        <v>13102968.210000001</v>
      </c>
      <c r="I21" s="7">
        <f t="shared" si="1"/>
        <v>37150742.07</v>
      </c>
      <c r="J21" s="43">
        <v>24128139.740000002</v>
      </c>
      <c r="K21" s="43">
        <v>13022602.33</v>
      </c>
      <c r="L21" s="8">
        <f t="shared" si="4"/>
        <v>0.98873563470637937</v>
      </c>
      <c r="M21" s="52">
        <v>31888621.029999994</v>
      </c>
      <c r="N21" s="9">
        <f t="shared" si="2"/>
        <v>0.85835757923529399</v>
      </c>
      <c r="P21" s="14"/>
      <c r="Q21" s="14"/>
    </row>
    <row r="22" spans="1:17" ht="30.95" customHeight="1" x14ac:dyDescent="0.2">
      <c r="A22" s="11" t="s">
        <v>43</v>
      </c>
      <c r="B22" s="4" t="s">
        <v>109</v>
      </c>
      <c r="C22" s="5">
        <f t="shared" si="0"/>
        <v>31219621.420000002</v>
      </c>
      <c r="D22" s="5">
        <f t="shared" si="3"/>
        <v>25432000</v>
      </c>
      <c r="E22" s="6">
        <v>19074000</v>
      </c>
      <c r="F22" s="6">
        <v>6358000</v>
      </c>
      <c r="G22" s="6"/>
      <c r="H22" s="6">
        <v>5787621.4199999999</v>
      </c>
      <c r="I22" s="7">
        <f t="shared" si="1"/>
        <v>29355222.18</v>
      </c>
      <c r="J22" s="6">
        <v>24253947.699999999</v>
      </c>
      <c r="K22" s="43">
        <v>5101274.4800000004</v>
      </c>
      <c r="L22" s="8">
        <f t="shared" si="4"/>
        <v>0.94028117077660567</v>
      </c>
      <c r="M22" s="52">
        <v>24122116.979999997</v>
      </c>
      <c r="N22" s="9">
        <f t="shared" si="2"/>
        <v>0.82173171206432327</v>
      </c>
      <c r="P22" s="14"/>
      <c r="Q22" s="14"/>
    </row>
    <row r="23" spans="1:17" ht="30.95" customHeight="1" x14ac:dyDescent="0.2">
      <c r="A23" s="11" t="s">
        <v>44</v>
      </c>
      <c r="B23" s="4" t="s">
        <v>110</v>
      </c>
      <c r="C23" s="5">
        <f t="shared" si="0"/>
        <v>21589225</v>
      </c>
      <c r="D23" s="5">
        <f t="shared" si="3"/>
        <v>21589225</v>
      </c>
      <c r="E23" s="6">
        <v>16191919</v>
      </c>
      <c r="F23" s="6">
        <v>5397306</v>
      </c>
      <c r="G23" s="6"/>
      <c r="H23" s="6">
        <v>0</v>
      </c>
      <c r="I23" s="7">
        <f t="shared" si="1"/>
        <v>16333682.110000003</v>
      </c>
      <c r="J23" s="6">
        <v>12566675.910000002</v>
      </c>
      <c r="K23" s="43">
        <v>3767006.2</v>
      </c>
      <c r="L23" s="8">
        <f t="shared" si="4"/>
        <v>0.75656639411558324</v>
      </c>
      <c r="M23" s="52">
        <v>13323770.32</v>
      </c>
      <c r="N23" s="9">
        <f t="shared" si="2"/>
        <v>0.81572362130414922</v>
      </c>
      <c r="P23" s="14"/>
      <c r="Q23" s="14"/>
    </row>
    <row r="24" spans="1:17" ht="30.95" customHeight="1" x14ac:dyDescent="0.2">
      <c r="A24" s="11" t="s">
        <v>45</v>
      </c>
      <c r="B24" s="4" t="s">
        <v>102</v>
      </c>
      <c r="C24" s="5">
        <f t="shared" si="0"/>
        <v>27331517.07</v>
      </c>
      <c r="D24" s="5">
        <f t="shared" si="3"/>
        <v>22257595</v>
      </c>
      <c r="E24" s="6">
        <v>16693196</v>
      </c>
      <c r="F24" s="6">
        <v>5564399</v>
      </c>
      <c r="G24" s="6"/>
      <c r="H24" s="43">
        <v>5073922.07</v>
      </c>
      <c r="I24" s="7">
        <f t="shared" si="1"/>
        <v>25371591.32</v>
      </c>
      <c r="J24" s="43">
        <v>20297669.25</v>
      </c>
      <c r="K24" s="43">
        <v>5073922.07</v>
      </c>
      <c r="L24" s="8">
        <f t="shared" si="4"/>
        <v>0.9282906343990952</v>
      </c>
      <c r="M24" s="52">
        <v>23649761.410000004</v>
      </c>
      <c r="N24" s="9">
        <f t="shared" si="2"/>
        <v>0.9321355177023245</v>
      </c>
      <c r="P24" s="14"/>
      <c r="Q24" s="14"/>
    </row>
    <row r="25" spans="1:17" ht="30.95" customHeight="1" x14ac:dyDescent="0.2">
      <c r="A25" s="11" t="s">
        <v>46</v>
      </c>
      <c r="B25" s="4" t="s">
        <v>39</v>
      </c>
      <c r="C25" s="5">
        <f t="shared" si="0"/>
        <v>29825354.490000002</v>
      </c>
      <c r="D25" s="5">
        <f t="shared" si="3"/>
        <v>12622911</v>
      </c>
      <c r="E25" s="6">
        <v>9467183</v>
      </c>
      <c r="F25" s="6">
        <v>3155728</v>
      </c>
      <c r="G25" s="6"/>
      <c r="H25" s="6">
        <v>17202443.490000002</v>
      </c>
      <c r="I25" s="7">
        <f t="shared" si="1"/>
        <v>23265388.5</v>
      </c>
      <c r="J25" s="6">
        <v>9202123.3800000008</v>
      </c>
      <c r="K25" s="43">
        <v>14063265.119999999</v>
      </c>
      <c r="L25" s="8">
        <f t="shared" si="4"/>
        <v>0.78005404790077315</v>
      </c>
      <c r="M25" s="52">
        <v>10841900.99</v>
      </c>
      <c r="N25" s="9">
        <f t="shared" si="2"/>
        <v>0.46600988373781077</v>
      </c>
      <c r="P25" s="14"/>
      <c r="Q25" s="14"/>
    </row>
    <row r="26" spans="1:17" ht="30.95" customHeight="1" x14ac:dyDescent="0.2">
      <c r="A26" s="3" t="s">
        <v>13</v>
      </c>
      <c r="B26" s="4" t="s">
        <v>14</v>
      </c>
      <c r="C26" s="5">
        <f t="shared" si="0"/>
        <v>130000</v>
      </c>
      <c r="D26" s="5">
        <f t="shared" si="3"/>
        <v>130000</v>
      </c>
      <c r="E26" s="6">
        <v>130000</v>
      </c>
      <c r="F26" s="6">
        <v>0</v>
      </c>
      <c r="G26" s="6"/>
      <c r="H26" s="6">
        <v>0</v>
      </c>
      <c r="I26" s="7">
        <f t="shared" si="1"/>
        <v>96239.1</v>
      </c>
      <c r="J26" s="6">
        <v>96239.1</v>
      </c>
      <c r="K26" s="43">
        <v>0</v>
      </c>
      <c r="L26" s="8">
        <f t="shared" si="4"/>
        <v>0.74030076923076926</v>
      </c>
      <c r="M26" s="52">
        <v>96239.09</v>
      </c>
      <c r="N26" s="9">
        <f t="shared" si="2"/>
        <v>0.9999998960921288</v>
      </c>
      <c r="P26" s="14"/>
      <c r="Q26" s="14"/>
    </row>
    <row r="27" spans="1:17" ht="30.95" customHeight="1" x14ac:dyDescent="0.2">
      <c r="A27" s="11" t="s">
        <v>34</v>
      </c>
      <c r="B27" s="4" t="s">
        <v>35</v>
      </c>
      <c r="C27" s="5">
        <f t="shared" si="0"/>
        <v>1023555</v>
      </c>
      <c r="D27" s="5">
        <f t="shared" si="3"/>
        <v>1023555</v>
      </c>
      <c r="E27" s="6">
        <v>1023555</v>
      </c>
      <c r="F27" s="6">
        <v>0</v>
      </c>
      <c r="G27" s="6"/>
      <c r="H27" s="6">
        <v>0</v>
      </c>
      <c r="I27" s="7">
        <f t="shared" si="1"/>
        <v>950120.55</v>
      </c>
      <c r="J27" s="6">
        <v>950120.55</v>
      </c>
      <c r="K27" s="43">
        <v>0</v>
      </c>
      <c r="L27" s="8">
        <f t="shared" si="4"/>
        <v>0.92825549188856493</v>
      </c>
      <c r="M27" s="52">
        <v>950120.55</v>
      </c>
      <c r="N27" s="9">
        <f t="shared" si="2"/>
        <v>1</v>
      </c>
      <c r="P27" s="14"/>
      <c r="Q27" s="14"/>
    </row>
    <row r="28" spans="1:17" ht="30.95" customHeight="1" x14ac:dyDescent="0.2">
      <c r="A28" s="11" t="s">
        <v>47</v>
      </c>
      <c r="B28" s="4" t="s">
        <v>40</v>
      </c>
      <c r="C28" s="5">
        <f t="shared" si="0"/>
        <v>15921000</v>
      </c>
      <c r="D28" s="5">
        <f t="shared" si="3"/>
        <v>15921000</v>
      </c>
      <c r="E28" s="6">
        <v>12896000</v>
      </c>
      <c r="F28" s="6">
        <v>3025000</v>
      </c>
      <c r="G28" s="6"/>
      <c r="H28" s="6">
        <v>0</v>
      </c>
      <c r="I28" s="7">
        <f t="shared" si="1"/>
        <v>15560447.130000001</v>
      </c>
      <c r="J28" s="6">
        <v>15560447.130000001</v>
      </c>
      <c r="K28" s="43">
        <v>0</v>
      </c>
      <c r="L28" s="8">
        <f t="shared" si="4"/>
        <v>0.97735362916902213</v>
      </c>
      <c r="M28" s="52">
        <v>15278219.819999998</v>
      </c>
      <c r="N28" s="9">
        <f t="shared" si="2"/>
        <v>0.98186251926810775</v>
      </c>
      <c r="P28" s="14"/>
      <c r="Q28" s="14"/>
    </row>
    <row r="29" spans="1:17" ht="30.95" customHeight="1" x14ac:dyDescent="0.2">
      <c r="A29" s="11" t="s">
        <v>48</v>
      </c>
      <c r="B29" s="4" t="s">
        <v>108</v>
      </c>
      <c r="C29" s="5">
        <f t="shared" si="0"/>
        <v>89684158.629999995</v>
      </c>
      <c r="D29" s="5">
        <f t="shared" si="3"/>
        <v>72330000</v>
      </c>
      <c r="E29" s="6">
        <v>36165000</v>
      </c>
      <c r="F29" s="6">
        <v>11165000</v>
      </c>
      <c r="G29" s="6">
        <v>25000000</v>
      </c>
      <c r="H29" s="6">
        <v>17354158.629999999</v>
      </c>
      <c r="I29" s="7">
        <f t="shared" si="1"/>
        <v>89684158.629999995</v>
      </c>
      <c r="J29" s="6">
        <v>72330000</v>
      </c>
      <c r="K29" s="43">
        <v>17354158.629999999</v>
      </c>
      <c r="L29" s="8">
        <f t="shared" si="4"/>
        <v>1</v>
      </c>
      <c r="M29" s="52">
        <v>74855585.969999999</v>
      </c>
      <c r="N29" s="9">
        <f t="shared" si="2"/>
        <v>0.83465783827914808</v>
      </c>
      <c r="P29" s="14"/>
      <c r="Q29" s="14"/>
    </row>
    <row r="30" spans="1:17" ht="30.95" customHeight="1" x14ac:dyDescent="0.2">
      <c r="A30" s="11" t="s">
        <v>49</v>
      </c>
      <c r="B30" s="4" t="s">
        <v>50</v>
      </c>
      <c r="C30" s="5">
        <f t="shared" si="0"/>
        <v>245503824.32999998</v>
      </c>
      <c r="D30" s="5">
        <f t="shared" si="3"/>
        <v>225806452</v>
      </c>
      <c r="E30" s="6">
        <v>70000000</v>
      </c>
      <c r="F30" s="6">
        <v>60761284.479999997</v>
      </c>
      <c r="G30" s="6">
        <v>95045167.519999996</v>
      </c>
      <c r="H30" s="6">
        <v>19697372.329999998</v>
      </c>
      <c r="I30" s="7">
        <f t="shared" si="1"/>
        <v>245503774.32999998</v>
      </c>
      <c r="J30" s="6">
        <v>225806402</v>
      </c>
      <c r="K30" s="43">
        <v>19697372.329999998</v>
      </c>
      <c r="L30" s="8">
        <f>I30/C30</f>
        <v>0.99999979633718483</v>
      </c>
      <c r="M30" s="52">
        <v>243909834.02999997</v>
      </c>
      <c r="N30" s="9">
        <f t="shared" si="2"/>
        <v>0.99350747130324168</v>
      </c>
      <c r="P30" s="14"/>
      <c r="Q30" s="14"/>
    </row>
    <row r="31" spans="1:17" ht="30.95" customHeight="1" x14ac:dyDescent="0.2">
      <c r="A31" s="11" t="s">
        <v>51</v>
      </c>
      <c r="B31" s="4" t="s">
        <v>52</v>
      </c>
      <c r="C31" s="5">
        <f t="shared" si="0"/>
        <v>20000</v>
      </c>
      <c r="D31" s="5">
        <f t="shared" si="3"/>
        <v>20000</v>
      </c>
      <c r="E31" s="6">
        <v>20000</v>
      </c>
      <c r="F31" s="6"/>
      <c r="G31" s="6"/>
      <c r="H31" s="6">
        <v>0</v>
      </c>
      <c r="I31" s="7">
        <f t="shared" si="1"/>
        <v>20000</v>
      </c>
      <c r="J31" s="6">
        <v>20000</v>
      </c>
      <c r="K31" s="43">
        <v>0</v>
      </c>
      <c r="L31" s="8">
        <f t="shared" si="4"/>
        <v>1</v>
      </c>
      <c r="M31" s="52">
        <v>19999.650000000001</v>
      </c>
      <c r="N31" s="9">
        <f t="shared" si="2"/>
        <v>0.99998250000000011</v>
      </c>
      <c r="P31" s="14"/>
      <c r="Q31" s="14"/>
    </row>
    <row r="32" spans="1:17" ht="30.95" customHeight="1" x14ac:dyDescent="0.2">
      <c r="A32" s="12" t="s">
        <v>57</v>
      </c>
      <c r="B32" s="13" t="s">
        <v>64</v>
      </c>
      <c r="C32" s="5">
        <f t="shared" si="0"/>
        <v>57748038.850000001</v>
      </c>
      <c r="D32" s="5">
        <f t="shared" si="3"/>
        <v>47240000</v>
      </c>
      <c r="E32" s="6">
        <v>35430000</v>
      </c>
      <c r="F32" s="6">
        <v>4724000</v>
      </c>
      <c r="G32" s="6">
        <v>7086000</v>
      </c>
      <c r="H32" s="6">
        <v>10508038.85</v>
      </c>
      <c r="I32" s="7">
        <f t="shared" si="1"/>
        <v>57874241.850000001</v>
      </c>
      <c r="J32" s="6">
        <v>47366203</v>
      </c>
      <c r="K32" s="49">
        <v>10508038.85</v>
      </c>
      <c r="L32" s="8">
        <f>I32/C32</f>
        <v>1.0021854075482599</v>
      </c>
      <c r="M32" s="52">
        <v>56571582.520000011</v>
      </c>
      <c r="N32" s="9">
        <f t="shared" si="2"/>
        <v>0.97749155257400588</v>
      </c>
      <c r="P32" s="14"/>
      <c r="Q32" s="14"/>
    </row>
    <row r="33" spans="1:17" ht="30.95" customHeight="1" x14ac:dyDescent="0.2">
      <c r="A33" s="12" t="s">
        <v>58</v>
      </c>
      <c r="B33" s="13" t="s">
        <v>65</v>
      </c>
      <c r="C33" s="5">
        <f t="shared" si="0"/>
        <v>27894807</v>
      </c>
      <c r="D33" s="5">
        <f t="shared" si="3"/>
        <v>21200000</v>
      </c>
      <c r="E33" s="6">
        <v>15900000</v>
      </c>
      <c r="F33" s="6">
        <v>2120000</v>
      </c>
      <c r="G33" s="6">
        <v>3180000</v>
      </c>
      <c r="H33" s="6">
        <v>6694807</v>
      </c>
      <c r="I33" s="7">
        <f t="shared" si="1"/>
        <v>18586974.43</v>
      </c>
      <c r="J33" s="6">
        <v>12331458.76</v>
      </c>
      <c r="K33" s="43">
        <v>6255515.6699999999</v>
      </c>
      <c r="L33" s="8">
        <f t="shared" si="4"/>
        <v>0.66632382256668776</v>
      </c>
      <c r="M33" s="52">
        <v>15184792.59</v>
      </c>
      <c r="N33" s="9">
        <f t="shared" si="2"/>
        <v>0.81695881420545968</v>
      </c>
      <c r="P33" s="14"/>
      <c r="Q33" s="14"/>
    </row>
    <row r="34" spans="1:17" ht="30.95" customHeight="1" x14ac:dyDescent="0.2">
      <c r="A34" s="12" t="s">
        <v>59</v>
      </c>
      <c r="B34" s="13" t="s">
        <v>66</v>
      </c>
      <c r="C34" s="5">
        <f t="shared" si="0"/>
        <v>21469046.420000002</v>
      </c>
      <c r="D34" s="5">
        <f t="shared" si="3"/>
        <v>21000000</v>
      </c>
      <c r="E34" s="6">
        <v>10080000</v>
      </c>
      <c r="F34" s="6"/>
      <c r="G34" s="6">
        <v>10920000</v>
      </c>
      <c r="H34" s="6">
        <v>469046.42</v>
      </c>
      <c r="I34" s="7">
        <f t="shared" si="1"/>
        <v>21376845.830000002</v>
      </c>
      <c r="J34" s="6">
        <v>20907799.41</v>
      </c>
      <c r="K34" s="43">
        <v>469046.42</v>
      </c>
      <c r="L34" s="8">
        <f t="shared" si="4"/>
        <v>0.99570541754876885</v>
      </c>
      <c r="M34" s="52">
        <v>20860680.52</v>
      </c>
      <c r="N34" s="9">
        <f t="shared" si="2"/>
        <v>0.97585400044025095</v>
      </c>
      <c r="P34" s="14"/>
      <c r="Q34" s="14"/>
    </row>
    <row r="35" spans="1:17" ht="30.95" customHeight="1" x14ac:dyDescent="0.2">
      <c r="A35" s="12" t="s">
        <v>60</v>
      </c>
      <c r="B35" s="13" t="s">
        <v>67</v>
      </c>
      <c r="C35" s="5">
        <f t="shared" si="0"/>
        <v>58669178.060000002</v>
      </c>
      <c r="D35" s="5">
        <f t="shared" si="3"/>
        <v>46800000</v>
      </c>
      <c r="E35" s="6">
        <v>35100000</v>
      </c>
      <c r="F35" s="6">
        <v>3700000</v>
      </c>
      <c r="G35" s="6">
        <v>8000000</v>
      </c>
      <c r="H35" s="43">
        <v>11869178.059999999</v>
      </c>
      <c r="I35" s="7">
        <f t="shared" si="1"/>
        <v>57672510.959999993</v>
      </c>
      <c r="J35" s="43">
        <v>45803332.899999999</v>
      </c>
      <c r="K35" s="43">
        <v>11869178.059999999</v>
      </c>
      <c r="L35" s="8">
        <f t="shared" si="4"/>
        <v>0.9830120834660282</v>
      </c>
      <c r="M35" s="52">
        <v>55925025.200000003</v>
      </c>
      <c r="N35" s="9">
        <f t="shared" si="2"/>
        <v>0.96969984953122645</v>
      </c>
      <c r="P35" s="14"/>
      <c r="Q35" s="14"/>
    </row>
    <row r="36" spans="1:17" ht="30.95" customHeight="1" x14ac:dyDescent="0.2">
      <c r="A36" s="12" t="s">
        <v>61</v>
      </c>
      <c r="B36" s="13" t="s">
        <v>68</v>
      </c>
      <c r="C36" s="5">
        <f t="shared" si="0"/>
        <v>30452556.050000001</v>
      </c>
      <c r="D36" s="5">
        <f t="shared" si="3"/>
        <v>21200000</v>
      </c>
      <c r="E36" s="6">
        <v>15900000</v>
      </c>
      <c r="F36" s="6">
        <v>5300000</v>
      </c>
      <c r="G36" s="6"/>
      <c r="H36" s="6">
        <v>9252556.0500000007</v>
      </c>
      <c r="I36" s="7">
        <f t="shared" si="1"/>
        <v>30452556.050000001</v>
      </c>
      <c r="J36" s="6">
        <v>21200000</v>
      </c>
      <c r="K36" s="43">
        <v>9252556.0500000007</v>
      </c>
      <c r="L36" s="8">
        <f t="shared" si="4"/>
        <v>1</v>
      </c>
      <c r="M36" s="52">
        <v>27980720.879999995</v>
      </c>
      <c r="N36" s="9">
        <f t="shared" si="2"/>
        <v>0.91882996074478929</v>
      </c>
      <c r="P36" s="14"/>
      <c r="Q36" s="14"/>
    </row>
    <row r="37" spans="1:17" ht="30.95" customHeight="1" x14ac:dyDescent="0.2">
      <c r="A37" s="12" t="s">
        <v>62</v>
      </c>
      <c r="B37" s="13" t="s">
        <v>69</v>
      </c>
      <c r="C37" s="5">
        <f t="shared" si="0"/>
        <v>4040000</v>
      </c>
      <c r="D37" s="5">
        <f t="shared" si="3"/>
        <v>4040000</v>
      </c>
      <c r="E37" s="6">
        <v>3434000</v>
      </c>
      <c r="F37" s="6">
        <v>606000</v>
      </c>
      <c r="G37" s="6"/>
      <c r="H37" s="6">
        <v>0</v>
      </c>
      <c r="I37" s="7">
        <f t="shared" si="1"/>
        <v>3578036.18</v>
      </c>
      <c r="J37" s="6">
        <v>3578036.18</v>
      </c>
      <c r="K37" s="43">
        <v>0</v>
      </c>
      <c r="L37" s="8">
        <f t="shared" si="4"/>
        <v>0.88565251980198023</v>
      </c>
      <c r="M37" s="52">
        <v>3578036.1799999997</v>
      </c>
      <c r="N37" s="9">
        <f t="shared" si="2"/>
        <v>0.99999999999999989</v>
      </c>
      <c r="P37" s="14"/>
      <c r="Q37" s="14"/>
    </row>
    <row r="38" spans="1:17" ht="30.95" customHeight="1" x14ac:dyDescent="0.2">
      <c r="A38" s="12" t="s">
        <v>63</v>
      </c>
      <c r="B38" s="13" t="s">
        <v>107</v>
      </c>
      <c r="C38" s="5">
        <f t="shared" si="0"/>
        <v>10480000</v>
      </c>
      <c r="D38" s="5">
        <f t="shared" si="3"/>
        <v>10480000</v>
      </c>
      <c r="E38" s="6">
        <v>8908000</v>
      </c>
      <c r="F38" s="6">
        <v>1572000</v>
      </c>
      <c r="G38" s="6"/>
      <c r="H38" s="6">
        <v>0</v>
      </c>
      <c r="I38" s="7">
        <f t="shared" si="1"/>
        <v>9499448.4199999999</v>
      </c>
      <c r="J38" s="6">
        <v>9499448.4199999999</v>
      </c>
      <c r="K38" s="43">
        <v>0</v>
      </c>
      <c r="L38" s="8">
        <f t="shared" si="4"/>
        <v>0.9064359179389313</v>
      </c>
      <c r="M38" s="52">
        <v>8736863.2899999991</v>
      </c>
      <c r="N38" s="9">
        <f t="shared" si="2"/>
        <v>0.91972322009828855</v>
      </c>
      <c r="P38" s="14"/>
      <c r="Q38" s="14"/>
    </row>
    <row r="39" spans="1:17" ht="30.95" customHeight="1" x14ac:dyDescent="0.2">
      <c r="A39" s="12" t="s">
        <v>70</v>
      </c>
      <c r="B39" s="13" t="s">
        <v>73</v>
      </c>
      <c r="C39" s="5">
        <f t="shared" si="0"/>
        <v>520000</v>
      </c>
      <c r="D39" s="5">
        <f t="shared" si="3"/>
        <v>520000</v>
      </c>
      <c r="E39" s="6">
        <v>520000</v>
      </c>
      <c r="F39" s="6"/>
      <c r="G39" s="6"/>
      <c r="H39" s="6">
        <v>0</v>
      </c>
      <c r="I39" s="7">
        <f t="shared" si="1"/>
        <v>450000</v>
      </c>
      <c r="J39" s="6">
        <v>450000</v>
      </c>
      <c r="K39" s="49">
        <v>0</v>
      </c>
      <c r="L39" s="8">
        <f t="shared" si="4"/>
        <v>0.86538461538461542</v>
      </c>
      <c r="M39" s="52">
        <v>450000</v>
      </c>
      <c r="N39" s="9">
        <f t="shared" si="2"/>
        <v>1</v>
      </c>
      <c r="P39" s="14"/>
      <c r="Q39" s="14"/>
    </row>
    <row r="40" spans="1:17" ht="30.95" customHeight="1" x14ac:dyDescent="0.2">
      <c r="A40" s="12" t="s">
        <v>71</v>
      </c>
      <c r="B40" s="13" t="s">
        <v>105</v>
      </c>
      <c r="C40" s="5">
        <f t="shared" si="0"/>
        <v>8970000</v>
      </c>
      <c r="D40" s="5">
        <f t="shared" si="3"/>
        <v>8970000</v>
      </c>
      <c r="E40" s="6">
        <v>7624500</v>
      </c>
      <c r="F40" s="6">
        <v>1345500</v>
      </c>
      <c r="G40" s="6"/>
      <c r="H40" s="6">
        <v>0</v>
      </c>
      <c r="I40" s="7">
        <f t="shared" si="1"/>
        <v>5067157.17</v>
      </c>
      <c r="J40" s="6">
        <v>5067157.17</v>
      </c>
      <c r="K40" s="43">
        <v>0</v>
      </c>
      <c r="L40" s="8">
        <f t="shared" si="4"/>
        <v>0.5649004648829431</v>
      </c>
      <c r="M40" s="52">
        <v>4025030.3099999996</v>
      </c>
      <c r="N40" s="9">
        <f t="shared" si="2"/>
        <v>0.79433697731542829</v>
      </c>
      <c r="P40" s="14"/>
      <c r="Q40" s="14"/>
    </row>
    <row r="41" spans="1:17" ht="30.95" customHeight="1" x14ac:dyDescent="0.2">
      <c r="A41" s="12" t="s">
        <v>72</v>
      </c>
      <c r="B41" s="13" t="s">
        <v>95</v>
      </c>
      <c r="C41" s="5">
        <f t="shared" si="0"/>
        <v>4800000</v>
      </c>
      <c r="D41" s="5">
        <f t="shared" si="3"/>
        <v>4800000</v>
      </c>
      <c r="E41" s="6">
        <v>4080000</v>
      </c>
      <c r="F41" s="6">
        <v>720000</v>
      </c>
      <c r="G41" s="6"/>
      <c r="H41" s="6">
        <v>0</v>
      </c>
      <c r="I41" s="7">
        <f t="shared" si="1"/>
        <v>2989870.87</v>
      </c>
      <c r="J41" s="6">
        <v>2989870.87</v>
      </c>
      <c r="K41" s="43">
        <v>0</v>
      </c>
      <c r="L41" s="8">
        <f t="shared" si="4"/>
        <v>0.62288976458333334</v>
      </c>
      <c r="M41" s="52">
        <v>2723867.26</v>
      </c>
      <c r="N41" s="9">
        <f t="shared" si="2"/>
        <v>0.91103173964165207</v>
      </c>
      <c r="P41" s="14"/>
      <c r="Q41" s="14"/>
    </row>
    <row r="42" spans="1:17" ht="30.95" customHeight="1" x14ac:dyDescent="0.2">
      <c r="A42" s="12" t="s">
        <v>74</v>
      </c>
      <c r="B42" s="13" t="s">
        <v>75</v>
      </c>
      <c r="C42" s="5">
        <f t="shared" si="0"/>
        <v>18846748</v>
      </c>
      <c r="D42" s="5">
        <f t="shared" si="3"/>
        <v>18846748</v>
      </c>
      <c r="E42" s="6">
        <v>16019736</v>
      </c>
      <c r="F42" s="6">
        <v>2827012</v>
      </c>
      <c r="G42" s="6"/>
      <c r="H42" s="6">
        <v>0</v>
      </c>
      <c r="I42" s="7">
        <f t="shared" si="1"/>
        <v>17543161</v>
      </c>
      <c r="J42" s="6">
        <v>17543161</v>
      </c>
      <c r="K42" s="43">
        <v>0</v>
      </c>
      <c r="L42" s="8">
        <f t="shared" si="4"/>
        <v>0.93083225816995063</v>
      </c>
      <c r="M42" s="52">
        <v>16567717.42</v>
      </c>
      <c r="N42" s="9">
        <f t="shared" si="2"/>
        <v>0.94439750168170944</v>
      </c>
      <c r="P42" s="14"/>
      <c r="Q42" s="14"/>
    </row>
    <row r="43" spans="1:17" s="31" customFormat="1" ht="30.2" customHeight="1" thickBot="1" x14ac:dyDescent="0.25">
      <c r="A43" s="29"/>
      <c r="B43" s="30" t="s">
        <v>36</v>
      </c>
      <c r="C43" s="2">
        <f t="shared" ref="C43:H43" si="5">SUM(C3:C42)</f>
        <v>1578123028.4099996</v>
      </c>
      <c r="D43" s="2">
        <f t="shared" si="5"/>
        <v>1328235744</v>
      </c>
      <c r="E43" s="2">
        <f t="shared" si="5"/>
        <v>783248070</v>
      </c>
      <c r="F43" s="42">
        <f t="shared" si="5"/>
        <v>258658318.18588236</v>
      </c>
      <c r="G43" s="42">
        <f t="shared" si="5"/>
        <v>286329355.81411761</v>
      </c>
      <c r="H43" s="42">
        <f t="shared" si="5"/>
        <v>249887284.40999997</v>
      </c>
      <c r="I43" s="42">
        <f>SUM(I3:I42)</f>
        <v>1499385593.5999999</v>
      </c>
      <c r="J43" s="42">
        <f>SUM(J3:J42)</f>
        <v>1252607262.5700004</v>
      </c>
      <c r="K43" s="42">
        <f>SUM(K3:K42)</f>
        <v>246778331.02999994</v>
      </c>
      <c r="L43" s="47">
        <f t="shared" si="4"/>
        <v>0.95010690966893141</v>
      </c>
      <c r="M43" s="42">
        <f>SUM(M3:M42)</f>
        <v>1423687604.5500002</v>
      </c>
      <c r="N43" s="48">
        <f t="shared" si="2"/>
        <v>0.9495139946834823</v>
      </c>
      <c r="Q43" s="14"/>
    </row>
    <row r="44" spans="1:17" s="31" customFormat="1" ht="15.75" customHeight="1" x14ac:dyDescent="0.2">
      <c r="A44" s="32"/>
      <c r="B44" s="32"/>
      <c r="C44" s="15"/>
      <c r="D44" s="15"/>
      <c r="E44" s="15"/>
      <c r="F44" s="15"/>
      <c r="G44" s="15"/>
      <c r="H44" s="15"/>
      <c r="I44" s="16"/>
      <c r="J44" s="41"/>
      <c r="K44" s="16"/>
      <c r="L44" s="17"/>
      <c r="M44" s="16"/>
      <c r="N44" s="33"/>
    </row>
    <row r="45" spans="1:17" s="31" customFormat="1" x14ac:dyDescent="0.2">
      <c r="A45" s="21" t="s">
        <v>104</v>
      </c>
      <c r="B45" s="32"/>
      <c r="C45" s="15"/>
      <c r="D45" s="15"/>
      <c r="E45" s="15"/>
      <c r="F45" s="15"/>
      <c r="G45" s="15"/>
      <c r="H45" s="15"/>
      <c r="I45" s="16"/>
      <c r="J45" s="51"/>
      <c r="K45" s="16"/>
      <c r="L45" s="17"/>
      <c r="M45" s="17"/>
      <c r="N45" s="33"/>
    </row>
    <row r="46" spans="1:17" x14ac:dyDescent="0.2">
      <c r="A46" s="21" t="s">
        <v>99</v>
      </c>
      <c r="B46" s="21"/>
      <c r="C46" s="21"/>
      <c r="D46" s="34"/>
      <c r="E46" s="35"/>
      <c r="F46" s="36"/>
      <c r="G46" s="37"/>
      <c r="H46" s="37"/>
      <c r="I46" s="37"/>
      <c r="J46" s="38"/>
      <c r="K46" s="38"/>
      <c r="L46" s="27"/>
      <c r="M46" s="17"/>
      <c r="N46" s="27"/>
    </row>
    <row r="47" spans="1:17" x14ac:dyDescent="0.2">
      <c r="A47" s="21" t="s">
        <v>100</v>
      </c>
      <c r="K47" s="14"/>
      <c r="M47" s="16"/>
    </row>
    <row r="48" spans="1:17" x14ac:dyDescent="0.2">
      <c r="A48" s="21" t="s">
        <v>103</v>
      </c>
      <c r="J48" s="38"/>
      <c r="K48" s="14"/>
      <c r="M48" s="17"/>
    </row>
    <row r="49" spans="2:13" x14ac:dyDescent="0.2">
      <c r="B49" s="39"/>
      <c r="I49" s="40"/>
      <c r="J49" s="38"/>
      <c r="K49" s="28"/>
      <c r="L49" s="40"/>
      <c r="M49" s="17"/>
    </row>
    <row r="50" spans="2:13" x14ac:dyDescent="0.2">
      <c r="B50" s="14"/>
      <c r="C50" s="14"/>
      <c r="I50" s="40"/>
      <c r="J50" s="38"/>
      <c r="M50" s="17"/>
    </row>
    <row r="51" spans="2:13" x14ac:dyDescent="0.2">
      <c r="I51" s="40"/>
      <c r="K51" s="14"/>
      <c r="L51" s="14"/>
      <c r="M51" s="17"/>
    </row>
    <row r="52" spans="2:13" x14ac:dyDescent="0.2">
      <c r="B52" s="14"/>
      <c r="C52" s="14"/>
      <c r="I52" s="40"/>
    </row>
    <row r="53" spans="2:13" x14ac:dyDescent="0.2">
      <c r="I53" s="40"/>
      <c r="J53" s="14"/>
    </row>
    <row r="54" spans="2:13" x14ac:dyDescent="0.2">
      <c r="B54" s="14"/>
      <c r="C54" s="14"/>
      <c r="M54" s="44"/>
    </row>
  </sheetData>
  <phoneticPr fontId="0" type="noConversion"/>
  <printOptions horizontalCentered="1"/>
  <pageMargins left="0.35433070866141736" right="0.15748031496062992" top="0.35433070866141736" bottom="0.23622047244094491" header="0.19685039370078741" footer="0.11811023622047245"/>
  <pageSetup paperSize="9" scale="36" orientation="landscape" horizontalDpi="1200" verticalDpi="1200" r:id="rId1"/>
  <headerFooter alignWithMargins="0">
    <oddHeader>&amp;C&amp;"Times New Roman,Bold"&amp;12ФИНАНСОВО ИЗПЪЛНЕНИЕ НА ПРОГРАМА ИСПА / КФ, РЕГЛАМЕНТ 1164/94</oddHeader>
    <oddFooter>&amp;L&amp;"Times New Roman,Bold"30 ноември 2015 г.&amp;RИзготвено от дирекция "Национален фонд"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BG</vt:lpstr>
      <vt:lpstr>BG!Print_Area</vt:lpstr>
      <vt:lpstr>BG!Print_Titles</vt:lpstr>
    </vt:vector>
  </TitlesOfParts>
  <Company>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VDjilizova</dc:creator>
  <cp:lastModifiedBy>Сашка Нанева</cp:lastModifiedBy>
  <cp:lastPrinted>2015-11-12T12:45:59Z</cp:lastPrinted>
  <dcterms:created xsi:type="dcterms:W3CDTF">2003-07-11T07:38:40Z</dcterms:created>
  <dcterms:modified xsi:type="dcterms:W3CDTF">2015-12-08T12:39:54Z</dcterms:modified>
</cp:coreProperties>
</file>