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2" windowWidth="17376" windowHeight="1089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'Sheet1'!$7:$8</definedName>
  </definedNames>
  <calcPr calcId="145621"/>
</workbook>
</file>

<file path=xl/sharedStrings.xml><?xml version="1.0" encoding="utf-8"?>
<sst xmlns="http://schemas.openxmlformats.org/spreadsheetml/2006/main" count="248" uniqueCount="239">
  <si>
    <t>Местна комисия</t>
  </si>
  <si>
    <t>2012 година</t>
  </si>
  <si>
    <t>2013 година</t>
  </si>
  <si>
    <t>2014 година</t>
  </si>
  <si>
    <t>До 30.06.2015г.</t>
  </si>
  <si>
    <t>Бургаска област</t>
  </si>
  <si>
    <t>Банско</t>
  </si>
  <si>
    <t>Благоевград</t>
  </si>
  <si>
    <t>Г. Делчев</t>
  </si>
  <si>
    <t>Петрич</t>
  </si>
  <si>
    <t>Разлог</t>
  </si>
  <si>
    <t>Сандански</t>
  </si>
  <si>
    <t>Симитли</t>
  </si>
  <si>
    <t>Якоруда</t>
  </si>
  <si>
    <t>Благоевградска област</t>
  </si>
  <si>
    <t>Айтос</t>
  </si>
  <si>
    <t>Бургас</t>
  </si>
  <si>
    <t>Карнобат</t>
  </si>
  <si>
    <t>М . Търново</t>
  </si>
  <si>
    <t>Несебър</t>
  </si>
  <si>
    <t>Поморие</t>
  </si>
  <si>
    <t>Средец</t>
  </si>
  <si>
    <t>Царево</t>
  </si>
  <si>
    <t>Созопол</t>
  </si>
  <si>
    <t>Белослав</t>
  </si>
  <si>
    <t>Варна</t>
  </si>
  <si>
    <t>Вълчи дол</t>
  </si>
  <si>
    <t>Девня</t>
  </si>
  <si>
    <t>Д. чифлик</t>
  </si>
  <si>
    <t>Дългопол</t>
  </si>
  <si>
    <t>Провадия</t>
  </si>
  <si>
    <t>Варненска област</t>
  </si>
  <si>
    <t>1.</t>
  </si>
  <si>
    <t>2.</t>
  </si>
  <si>
    <t>3.</t>
  </si>
  <si>
    <t>В. Търново</t>
  </si>
  <si>
    <t>Г. Оряховица</t>
  </si>
  <si>
    <t>Елена</t>
  </si>
  <si>
    <t>Лясковец</t>
  </si>
  <si>
    <t>Павликени</t>
  </si>
  <si>
    <t>П. Тръмбеш</t>
  </si>
  <si>
    <t>Свищов</t>
  </si>
  <si>
    <t>Стражица</t>
  </si>
  <si>
    <t>4.</t>
  </si>
  <si>
    <t>Великотърновска област</t>
  </si>
  <si>
    <t>Видинска област</t>
  </si>
  <si>
    <t>5.</t>
  </si>
  <si>
    <t>Белоградчик</t>
  </si>
  <si>
    <t>Видин, Брегово</t>
  </si>
  <si>
    <t>Кула</t>
  </si>
  <si>
    <t>Врачанска област</t>
  </si>
  <si>
    <t>6.</t>
  </si>
  <si>
    <t>Б. Слатина</t>
  </si>
  <si>
    <t>Враца</t>
  </si>
  <si>
    <t>Козлодуй</t>
  </si>
  <si>
    <t>Криводол</t>
  </si>
  <si>
    <t>Мездра, Роман</t>
  </si>
  <si>
    <t>Оряхово, Мизия</t>
  </si>
  <si>
    <t>7.</t>
  </si>
  <si>
    <t>Габровска област</t>
  </si>
  <si>
    <t>Габрово</t>
  </si>
  <si>
    <t>Дряново</t>
  </si>
  <si>
    <t>Севлиево</t>
  </si>
  <si>
    <t>Трявна</t>
  </si>
  <si>
    <t>8.</t>
  </si>
  <si>
    <t>Добричка област</t>
  </si>
  <si>
    <t>Балчик</t>
  </si>
  <si>
    <t>Г. Тошево</t>
  </si>
  <si>
    <t>Добрич</t>
  </si>
  <si>
    <t>Каварна</t>
  </si>
  <si>
    <t>Тервел</t>
  </si>
  <si>
    <t>Шабла</t>
  </si>
  <si>
    <t>9.</t>
  </si>
  <si>
    <t>Кърджалийска област</t>
  </si>
  <si>
    <t>Ардино</t>
  </si>
  <si>
    <t>Крумовград</t>
  </si>
  <si>
    <t>Кърджали</t>
  </si>
  <si>
    <t>Момчилград</t>
  </si>
  <si>
    <t>10.</t>
  </si>
  <si>
    <t>Кюстендилска област</t>
  </si>
  <si>
    <t>Дупница</t>
  </si>
  <si>
    <t>Бобов дол</t>
  </si>
  <si>
    <t>Кочериново</t>
  </si>
  <si>
    <t>Сепарева баня</t>
  </si>
  <si>
    <t>Кюстендил</t>
  </si>
  <si>
    <t>11.</t>
  </si>
  <si>
    <t>Ловешка област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</si>
  <si>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</si>
  <si>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</si>
  <si>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</si>
  <si>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</si>
  <si>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</si>
  <si>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</si>
  <si>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</si>
  <si>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12.</t>
  </si>
  <si>
    <t>Монтанска област</t>
  </si>
  <si>
    <t>Берковица</t>
  </si>
  <si>
    <t>Брусарци</t>
  </si>
  <si>
    <t>Вълчедръм</t>
  </si>
  <si>
    <t>Вършец</t>
  </si>
  <si>
    <t>Лом</t>
  </si>
  <si>
    <t>Монтана</t>
  </si>
  <si>
    <t>Чипровци</t>
  </si>
  <si>
    <t>13.</t>
  </si>
  <si>
    <t>Пазарждишка област</t>
  </si>
  <si>
    <t>Батак</t>
  </si>
  <si>
    <t>Белово</t>
  </si>
  <si>
    <t>Велинград</t>
  </si>
  <si>
    <t>Пазарджик</t>
  </si>
  <si>
    <t>Панагюрище</t>
  </si>
  <si>
    <t>Пещера</t>
  </si>
  <si>
    <t>Ракитово</t>
  </si>
  <si>
    <t>Септември</t>
  </si>
  <si>
    <t>14.</t>
  </si>
  <si>
    <t>Пернишка област</t>
  </si>
  <si>
    <t>Брезник</t>
  </si>
  <si>
    <t>Перник</t>
  </si>
  <si>
    <t>Радомир</t>
  </si>
  <si>
    <t>Трън</t>
  </si>
  <si>
    <t>15.</t>
  </si>
  <si>
    <t>Плевенска област</t>
  </si>
  <si>
    <t>Белене</t>
  </si>
  <si>
    <t>Д. Дъбник</t>
  </si>
  <si>
    <t>Кнежа</t>
  </si>
  <si>
    <t>Левски</t>
  </si>
  <si>
    <t>Никопол</t>
  </si>
  <si>
    <t>Плевен</t>
  </si>
  <si>
    <t>Ч. бряг</t>
  </si>
  <si>
    <t>16.</t>
  </si>
  <si>
    <t>Пловдивска област</t>
  </si>
  <si>
    <t>Асеновград</t>
  </si>
  <si>
    <t>Брезово</t>
  </si>
  <si>
    <t>Карлово</t>
  </si>
  <si>
    <t>Кричим</t>
  </si>
  <si>
    <t>Лъки</t>
  </si>
  <si>
    <t>Пловдив</t>
  </si>
  <si>
    <t>Първомай</t>
  </si>
  <si>
    <t>Стамболийски</t>
  </si>
  <si>
    <t>Перущица</t>
  </si>
  <si>
    <t>Хисар</t>
  </si>
  <si>
    <t>17.</t>
  </si>
  <si>
    <t>Разградска област</t>
  </si>
  <si>
    <t>Завет</t>
  </si>
  <si>
    <t>Исперих</t>
  </si>
  <si>
    <t>Кубрат</t>
  </si>
  <si>
    <t>Лозница</t>
  </si>
  <si>
    <t>Разград</t>
  </si>
  <si>
    <t>18.</t>
  </si>
  <si>
    <t>Русенска област</t>
  </si>
  <si>
    <t>Бяла</t>
  </si>
  <si>
    <t>Две могили</t>
  </si>
  <si>
    <t>Русе</t>
  </si>
  <si>
    <t>19.</t>
  </si>
  <si>
    <t>Силистренска област</t>
  </si>
  <si>
    <t>Дулово</t>
  </si>
  <si>
    <t>Силистра</t>
  </si>
  <si>
    <t>Тутракан</t>
  </si>
  <si>
    <t>20.</t>
  </si>
  <si>
    <t>Сливенска област</t>
  </si>
  <si>
    <t>Котел</t>
  </si>
  <si>
    <t>Н.Загора</t>
  </si>
  <si>
    <t>Сливен</t>
  </si>
  <si>
    <t>Твърдица</t>
  </si>
  <si>
    <t>21.</t>
  </si>
  <si>
    <t>Смолянска област</t>
  </si>
  <si>
    <t>Девин</t>
  </si>
  <si>
    <t>Златоград</t>
  </si>
  <si>
    <t>Мадан</t>
  </si>
  <si>
    <t>Рудозем</t>
  </si>
  <si>
    <t>Смолян</t>
  </si>
  <si>
    <t>Чепеларе</t>
  </si>
  <si>
    <t>22.</t>
  </si>
  <si>
    <t>София- град</t>
  </si>
  <si>
    <t>С Г О</t>
  </si>
  <si>
    <t>Банкя</t>
  </si>
  <si>
    <t>23.</t>
  </si>
  <si>
    <t>Софийска област</t>
  </si>
  <si>
    <t>Божурище</t>
  </si>
  <si>
    <t>Ботевград</t>
  </si>
  <si>
    <t>Годеч</t>
  </si>
  <si>
    <t>Г. Малина</t>
  </si>
  <si>
    <t>Драгоман</t>
  </si>
  <si>
    <t>Елин Пелин</t>
  </si>
  <si>
    <t>Етрополе</t>
  </si>
  <si>
    <t>Ихтиман</t>
  </si>
  <si>
    <t>Костенец</t>
  </si>
  <si>
    <t>Долна баня</t>
  </si>
  <si>
    <t>Костинброд</t>
  </si>
  <si>
    <t>Пирдоп</t>
  </si>
  <si>
    <t>Правец</t>
  </si>
  <si>
    <t>Самоков</t>
  </si>
  <si>
    <t>Своге</t>
  </si>
  <si>
    <t>Сливница</t>
  </si>
  <si>
    <t>24.</t>
  </si>
  <si>
    <t>Старозагорска област</t>
  </si>
  <si>
    <t>Гълъбово</t>
  </si>
  <si>
    <t>Казанлък</t>
  </si>
  <si>
    <t>Павел баня</t>
  </si>
  <si>
    <t>Раднево</t>
  </si>
  <si>
    <t>Стара Загора</t>
  </si>
  <si>
    <t>Чирпан</t>
  </si>
  <si>
    <t>25.</t>
  </si>
  <si>
    <t>Търговищка област</t>
  </si>
  <si>
    <t>Омуртаг</t>
  </si>
  <si>
    <t>Попово</t>
  </si>
  <si>
    <t>Търговище</t>
  </si>
  <si>
    <t>26.</t>
  </si>
  <si>
    <t>Хасковска област</t>
  </si>
  <si>
    <t>Димитровград</t>
  </si>
  <si>
    <t>Ивайловград</t>
  </si>
  <si>
    <t>Любимец</t>
  </si>
  <si>
    <t>Свиленград</t>
  </si>
  <si>
    <t>Симеоновград</t>
  </si>
  <si>
    <t>Тополовград</t>
  </si>
  <si>
    <t>Харманли</t>
  </si>
  <si>
    <t>Хасково</t>
  </si>
  <si>
    <t>27.</t>
  </si>
  <si>
    <t>Шуменска област</t>
  </si>
  <si>
    <t>Каспичан</t>
  </si>
  <si>
    <t>Н. Пазар</t>
  </si>
  <si>
    <t>Преслав</t>
  </si>
  <si>
    <t>Смядово</t>
  </si>
  <si>
    <t>Шумен</t>
  </si>
  <si>
    <t>28.</t>
  </si>
  <si>
    <t>Ямболска област</t>
  </si>
  <si>
    <t>Болярово</t>
  </si>
  <si>
    <t>Елхово</t>
  </si>
  <si>
    <t>Стралджа</t>
  </si>
  <si>
    <t>Ямбол</t>
  </si>
  <si>
    <t>ЖСВ</t>
  </si>
  <si>
    <t>Общо</t>
  </si>
  <si>
    <t>ОБЩО:</t>
  </si>
  <si>
    <t>от януари 2012 г. до юни 2015 г. по ЗУПГМЖСВ</t>
  </si>
  <si>
    <t>Справка за размера на средствата преведени от НКЖФ към местни комисии при общините за периода</t>
  </si>
  <si>
    <t>Приложение 1</t>
  </si>
  <si>
    <t>Сума в лева</t>
  </si>
  <si>
    <t>ЖСВ - в брой</t>
  </si>
  <si>
    <t>брой</t>
  </si>
  <si>
    <t>в 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</si>
</sst>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0"/>
      <name val="AvantiB"/>
      <family val="2"/>
    </font>
    <font>
      <sz val="10"/>
      <name val="AvantiB"/>
      <family val="2"/>
    </font>
    <font>
      <b/>
      <sz val="12"/>
      <name val="AvantiB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7" fillId="0" borderId="0" xfId="20" applyFont="1" applyBorder="1" applyAlignment="1">
      <alignment vertical="center" wrapText="1"/>
      <protection/>
    </xf>
    <xf numFmtId="0" fontId="8" fillId="0" borderId="0" xfId="20" applyFont="1" applyBorder="1" applyAlignment="1">
      <alignment vertical="center" wrapText="1"/>
      <protection/>
    </xf>
    <xf numFmtId="0" fontId="5" fillId="0" borderId="0" xfId="0" applyFont="1" applyBorder="1"/>
    <xf numFmtId="0" fontId="10" fillId="0" borderId="0" xfId="0" applyFont="1" applyBorder="1"/>
    <xf numFmtId="0" fontId="11" fillId="0" borderId="0" xfId="0" applyFont="1"/>
    <xf numFmtId="0" fontId="10" fillId="0" borderId="0" xfId="0" applyFont="1"/>
    <xf numFmtId="0" fontId="3" fillId="0" borderId="0" xfId="0" applyFont="1" applyBorder="1"/>
    <xf numFmtId="0" fontId="7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7" fillId="0" borderId="2" xfId="20" applyFont="1" applyBorder="1" applyAlignment="1">
      <alignment vertical="center" wrapText="1"/>
      <protection/>
    </xf>
    <xf numFmtId="0" fontId="7" fillId="0" borderId="0" xfId="20" applyFont="1" applyBorder="1" applyAlignment="1">
      <alignment vertical="center" wrapText="1"/>
      <protection/>
    </xf>
    <xf numFmtId="0" fontId="5" fillId="0" borderId="3" xfId="0" applyFont="1" applyBorder="1"/>
    <xf numFmtId="0" fontId="9" fillId="0" borderId="4" xfId="20" applyFont="1" applyBorder="1" applyAlignment="1">
      <alignment vertical="center" wrapText="1"/>
      <protection/>
    </xf>
    <xf numFmtId="0" fontId="5" fillId="0" borderId="5" xfId="0" applyFont="1" applyBorder="1"/>
    <xf numFmtId="0" fontId="5" fillId="0" borderId="6" xfId="0" applyFont="1" applyBorder="1"/>
    <xf numFmtId="0" fontId="8" fillId="0" borderId="1" xfId="20" applyFont="1" applyBorder="1" applyAlignment="1">
      <alignment vertical="center" wrapText="1"/>
      <protection/>
    </xf>
    <xf numFmtId="0" fontId="4" fillId="0" borderId="5" xfId="0" applyFont="1" applyBorder="1"/>
    <xf numFmtId="0" fontId="3" fillId="0" borderId="6" xfId="0" applyFont="1" applyBorder="1"/>
    <xf numFmtId="0" fontId="7" fillId="0" borderId="1" xfId="20" applyFont="1" applyBorder="1" applyAlignment="1">
      <alignment vertical="center" wrapText="1"/>
      <protection/>
    </xf>
    <xf numFmtId="0" fontId="3" fillId="0" borderId="5" xfId="0" applyFont="1" applyBorder="1"/>
    <xf numFmtId="0" fontId="7" fillId="0" borderId="2" xfId="20" applyFont="1" applyBorder="1" applyAlignment="1">
      <alignment vertical="center" wrapText="1"/>
      <protection/>
    </xf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5" fillId="0" borderId="0" xfId="0" applyFont="1"/>
    <xf numFmtId="3" fontId="12" fillId="0" borderId="4" xfId="20" applyNumberFormat="1" applyFont="1" applyBorder="1" applyAlignment="1">
      <alignment vertical="center" wrapText="1"/>
      <protection/>
    </xf>
    <xf numFmtId="3" fontId="12" fillId="0" borderId="9" xfId="20" applyNumberFormat="1" applyFont="1" applyBorder="1" applyAlignment="1">
      <alignment vertical="center" wrapText="1"/>
      <protection/>
    </xf>
    <xf numFmtId="3" fontId="1" fillId="0" borderId="1" xfId="20" applyNumberFormat="1" applyFont="1" applyBorder="1" applyAlignment="1">
      <alignment vertical="center" wrapText="1"/>
      <protection/>
    </xf>
    <xf numFmtId="3" fontId="12" fillId="0" borderId="1" xfId="20" applyNumberFormat="1" applyFont="1" applyBorder="1" applyAlignment="1">
      <alignment vertical="center" wrapText="1"/>
      <protection/>
    </xf>
    <xf numFmtId="3" fontId="12" fillId="0" borderId="10" xfId="20" applyNumberFormat="1" applyFont="1" applyBorder="1" applyAlignment="1">
      <alignment vertical="center" wrapText="1"/>
      <protection/>
    </xf>
    <xf numFmtId="3" fontId="1" fillId="0" borderId="2" xfId="20" applyNumberFormat="1" applyFont="1" applyBorder="1" applyAlignment="1">
      <alignment vertical="center" wrapText="1"/>
      <protection/>
    </xf>
    <xf numFmtId="3" fontId="12" fillId="0" borderId="2" xfId="20" applyNumberFormat="1" applyFont="1" applyBorder="1" applyAlignment="1">
      <alignment vertical="center" wrapText="1"/>
      <protection/>
    </xf>
    <xf numFmtId="3" fontId="12" fillId="0" borderId="11" xfId="20" applyNumberFormat="1" applyFont="1" applyBorder="1" applyAlignment="1">
      <alignment vertical="center" wrapText="1"/>
      <protection/>
    </xf>
    <xf numFmtId="3" fontId="12" fillId="0" borderId="0" xfId="20" applyNumberFormat="1" applyFont="1" applyBorder="1" applyAlignment="1">
      <alignment vertical="center" wrapText="1"/>
      <protection/>
    </xf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right"/>
    </xf>
    <xf numFmtId="3" fontId="11" fillId="0" borderId="2" xfId="0" applyNumberFormat="1" applyFont="1" applyBorder="1"/>
    <xf numFmtId="3" fontId="11" fillId="0" borderId="2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3" fontId="13" fillId="0" borderId="4" xfId="0" applyNumberFormat="1" applyFont="1" applyBorder="1"/>
    <xf numFmtId="3" fontId="11" fillId="0" borderId="12" xfId="0" applyNumberFormat="1" applyFont="1" applyBorder="1"/>
    <xf numFmtId="3" fontId="11" fillId="0" borderId="0" xfId="0" applyNumberFormat="1" applyFont="1"/>
    <xf numFmtId="3" fontId="11" fillId="0" borderId="4" xfId="0" applyNumberFormat="1" applyFont="1" applyBorder="1"/>
    <xf numFmtId="3" fontId="0" fillId="0" borderId="0" xfId="0" applyNumberFormat="1"/>
    <xf numFmtId="3" fontId="14" fillId="0" borderId="8" xfId="0" applyNumberFormat="1" applyFont="1" applyBorder="1"/>
    <xf numFmtId="3" fontId="14" fillId="0" borderId="13" xfId="0" applyNumberFormat="1" applyFont="1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OTCHET9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7"/>
  <sheetViews>
    <sheetView tabSelected="1" workbookViewId="0" topLeftCell="A1">
      <selection activeCell="J15" sqref="J15"/>
    </sheetView>
  </sheetViews>
  <sheetFormatPr defaultColWidth="9.140625" defaultRowHeight="15"/>
  <cols>
    <col min="1" max="1" width="4.7109375" style="0" customWidth="1"/>
    <col min="2" max="2" width="36.421875" style="0" customWidth="1"/>
    <col min="3" max="3" width="18.140625" style="0" customWidth="1"/>
    <col min="4" max="4" width="11.00390625" style="0" customWidth="1"/>
    <col min="5" max="5" width="18.421875" style="0" customWidth="1"/>
    <col min="6" max="6" width="10.8515625" style="0" customWidth="1"/>
    <col min="7" max="7" width="18.57421875" style="0" customWidth="1"/>
    <col min="8" max="8" width="11.28125" style="0" customWidth="1"/>
    <col min="9" max="9" width="21.140625" style="0" customWidth="1"/>
    <col min="10" max="10" width="10.421875" style="0" customWidth="1"/>
    <col min="11" max="11" width="15.140625" style="0" customWidth="1"/>
    <col min="12" max="12" width="14.00390625" style="0" customWidth="1"/>
  </cols>
  <sheetData>
    <row r="1" ht="15">
      <c r="L1" s="32" t="s">
        <v>234</v>
      </c>
    </row>
    <row r="2" spans="2:12" ht="17.4">
      <c r="B2" s="62" t="s">
        <v>233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ht="17.4">
      <c r="B3" s="62" t="s">
        <v>232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6" ht="15" thickBot="1"/>
    <row r="7" spans="1:12" ht="19.5" customHeight="1">
      <c r="A7" s="55"/>
      <c r="B7" s="58" t="s">
        <v>0</v>
      </c>
      <c r="C7" s="58" t="s">
        <v>1</v>
      </c>
      <c r="D7" s="55" t="s">
        <v>229</v>
      </c>
      <c r="E7" s="55" t="s">
        <v>2</v>
      </c>
      <c r="F7" s="55" t="s">
        <v>229</v>
      </c>
      <c r="G7" s="55" t="s">
        <v>3</v>
      </c>
      <c r="H7" s="55" t="s">
        <v>229</v>
      </c>
      <c r="I7" s="55" t="s">
        <v>4</v>
      </c>
      <c r="J7" s="59" t="s">
        <v>229</v>
      </c>
      <c r="K7" s="60" t="s">
        <v>230</v>
      </c>
      <c r="L7" s="61"/>
    </row>
    <row r="8" spans="1:12" ht="16.2" thickBot="1">
      <c r="A8" s="56"/>
      <c r="B8" s="57"/>
      <c r="C8" s="57" t="s">
        <v>238</v>
      </c>
      <c r="D8" s="57" t="s">
        <v>237</v>
      </c>
      <c r="E8" s="56" t="s">
        <v>238</v>
      </c>
      <c r="F8" s="56" t="s">
        <v>237</v>
      </c>
      <c r="G8" s="56" t="s">
        <v>238</v>
      </c>
      <c r="H8" s="56" t="s">
        <v>237</v>
      </c>
      <c r="I8" s="56" t="s">
        <v>238</v>
      </c>
      <c r="J8" s="56" t="s">
        <v>237</v>
      </c>
      <c r="K8" s="56" t="s">
        <v>235</v>
      </c>
      <c r="L8" s="57" t="s">
        <v>236</v>
      </c>
    </row>
    <row r="9" spans="1:16384" s="4" customFormat="1" ht="15.6">
      <c r="A9" s="16" t="s">
        <v>32</v>
      </c>
      <c r="B9" s="17" t="s">
        <v>14</v>
      </c>
      <c r="C9" s="33">
        <f aca="true" t="shared" si="0" ref="C9:J9">SUM(C10,C11,C12,C13,C14,C15,C16,C17)</f>
        <v>424111.52</v>
      </c>
      <c r="D9" s="33">
        <f t="shared" si="0"/>
        <v>64</v>
      </c>
      <c r="E9" s="33">
        <f t="shared" si="0"/>
        <v>266138.56</v>
      </c>
      <c r="F9" s="33">
        <f t="shared" si="0"/>
        <v>37</v>
      </c>
      <c r="G9" s="33">
        <f t="shared" si="0"/>
        <v>255103.08</v>
      </c>
      <c r="H9" s="33">
        <f t="shared" si="0"/>
        <v>38</v>
      </c>
      <c r="I9" s="33">
        <f t="shared" si="0"/>
        <v>148904.88</v>
      </c>
      <c r="J9" s="33">
        <f t="shared" si="0"/>
        <v>24</v>
      </c>
      <c r="K9" s="33">
        <f>SUM(C9,E9,G9,I9)</f>
        <v>1094258.04</v>
      </c>
      <c r="L9" s="34">
        <f>SUM(D9,F9,H9,J9)</f>
        <v>163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  <c r="XFD9" s="5"/>
    </row>
    <row r="10" spans="1:16384" s="4" customFormat="1" ht="15.6">
      <c r="A10" s="18"/>
      <c r="B10" s="12" t="s">
        <v>6</v>
      </c>
      <c r="C10" s="35"/>
      <c r="D10" s="35"/>
      <c r="E10" s="35"/>
      <c r="F10" s="35"/>
      <c r="G10" s="35"/>
      <c r="H10" s="35"/>
      <c r="I10" s="35"/>
      <c r="J10" s="35"/>
      <c r="K10" s="36">
        <f aca="true" t="shared" si="1" ref="K10:K72">SUM(C10,E10,G10,I10)</f>
        <v>0</v>
      </c>
      <c r="L10" s="37">
        <f aca="true" t="shared" si="2" ref="L10:L17">SUM(D10,F10,H10,J10)</f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s="4" customFormat="1" ht="15.6">
      <c r="A11" s="18"/>
      <c r="B11" s="12" t="s">
        <v>7</v>
      </c>
      <c r="C11" s="35">
        <v>299012.56</v>
      </c>
      <c r="D11" s="35">
        <v>37</v>
      </c>
      <c r="E11" s="35">
        <v>232873.52</v>
      </c>
      <c r="F11" s="35">
        <v>29</v>
      </c>
      <c r="G11" s="35">
        <v>70007.12</v>
      </c>
      <c r="H11" s="35">
        <v>10</v>
      </c>
      <c r="I11" s="35">
        <v>110985.92</v>
      </c>
      <c r="J11" s="35">
        <v>18</v>
      </c>
      <c r="K11" s="36">
        <f t="shared" si="1"/>
        <v>712879.12</v>
      </c>
      <c r="L11" s="37">
        <f t="shared" si="2"/>
        <v>94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spans="1:16384" s="4" customFormat="1" ht="15.6">
      <c r="A12" s="18"/>
      <c r="B12" s="13" t="s">
        <v>12</v>
      </c>
      <c r="C12" s="35"/>
      <c r="D12" s="35"/>
      <c r="E12" s="35"/>
      <c r="F12" s="35"/>
      <c r="G12" s="35"/>
      <c r="H12" s="35"/>
      <c r="I12" s="35"/>
      <c r="J12" s="35"/>
      <c r="K12" s="36">
        <f t="shared" si="1"/>
        <v>0</v>
      </c>
      <c r="L12" s="37">
        <f t="shared" si="2"/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spans="1:16384" s="4" customFormat="1" ht="15.6">
      <c r="A13" s="18"/>
      <c r="B13" s="12" t="s">
        <v>8</v>
      </c>
      <c r="C13" s="35">
        <v>24304.4</v>
      </c>
      <c r="D13" s="35">
        <v>7</v>
      </c>
      <c r="E13" s="35">
        <v>30314.8</v>
      </c>
      <c r="F13" s="35">
        <v>7</v>
      </c>
      <c r="G13" s="35">
        <v>32718.96</v>
      </c>
      <c r="H13" s="35">
        <v>7</v>
      </c>
      <c r="I13" s="35">
        <v>15195.28</v>
      </c>
      <c r="J13" s="35">
        <v>3</v>
      </c>
      <c r="K13" s="36">
        <f t="shared" si="1"/>
        <v>102533.44</v>
      </c>
      <c r="L13" s="37">
        <f t="shared" si="2"/>
        <v>24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  <c r="XFD13" s="6"/>
    </row>
    <row r="14" spans="1:16384" s="4" customFormat="1" ht="15.6">
      <c r="A14" s="18"/>
      <c r="B14" s="12" t="s">
        <v>9</v>
      </c>
      <c r="C14" s="35">
        <v>30357.52</v>
      </c>
      <c r="D14" s="35">
        <v>6</v>
      </c>
      <c r="E14" s="35">
        <v>2950.24</v>
      </c>
      <c r="F14" s="35">
        <v>1</v>
      </c>
      <c r="G14" s="35">
        <v>4276.32</v>
      </c>
      <c r="H14" s="35">
        <v>1</v>
      </c>
      <c r="I14" s="35">
        <v>22723.68</v>
      </c>
      <c r="J14" s="35">
        <v>3</v>
      </c>
      <c r="K14" s="36">
        <f t="shared" si="1"/>
        <v>60307.76</v>
      </c>
      <c r="L14" s="37">
        <f t="shared" si="2"/>
        <v>11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s="4" customFormat="1" ht="15.6">
      <c r="A15" s="18"/>
      <c r="B15" s="12" t="s">
        <v>10</v>
      </c>
      <c r="C15" s="35"/>
      <c r="D15" s="35"/>
      <c r="E15" s="35"/>
      <c r="F15" s="35"/>
      <c r="G15" s="35"/>
      <c r="H15" s="35"/>
      <c r="I15" s="35"/>
      <c r="J15" s="35"/>
      <c r="K15" s="36">
        <f t="shared" si="1"/>
        <v>0</v>
      </c>
      <c r="L15" s="37">
        <f t="shared" si="2"/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  <c r="XFD15" s="5"/>
    </row>
    <row r="16" spans="1:16384" s="4" customFormat="1" ht="15.6">
      <c r="A16" s="18"/>
      <c r="B16" s="13" t="s">
        <v>13</v>
      </c>
      <c r="C16" s="35"/>
      <c r="D16" s="35"/>
      <c r="E16" s="35"/>
      <c r="F16" s="35"/>
      <c r="G16" s="35"/>
      <c r="H16" s="35"/>
      <c r="I16" s="35"/>
      <c r="J16" s="35"/>
      <c r="K16" s="36">
        <f t="shared" si="1"/>
        <v>0</v>
      </c>
      <c r="L16" s="37">
        <f t="shared" si="2"/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  <c r="XFD16" s="5"/>
    </row>
    <row r="17" spans="1:16384" s="4" customFormat="1" ht="16.2" thickBot="1">
      <c r="A17" s="19"/>
      <c r="B17" s="14" t="s">
        <v>11</v>
      </c>
      <c r="C17" s="38">
        <v>70437.04</v>
      </c>
      <c r="D17" s="38">
        <v>14</v>
      </c>
      <c r="E17" s="38"/>
      <c r="F17" s="38"/>
      <c r="G17" s="38">
        <v>148100.68</v>
      </c>
      <c r="H17" s="38">
        <v>20</v>
      </c>
      <c r="I17" s="38"/>
      <c r="J17" s="38"/>
      <c r="K17" s="39">
        <f t="shared" si="1"/>
        <v>218537.71999999997</v>
      </c>
      <c r="L17" s="40">
        <f t="shared" si="2"/>
        <v>34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5"/>
      <c r="XEU17" s="5"/>
      <c r="XEV17" s="5"/>
      <c r="XEW17" s="5"/>
      <c r="XEX17" s="5"/>
      <c r="XEY17" s="5"/>
      <c r="XEZ17" s="5"/>
      <c r="XFA17" s="5"/>
      <c r="XFB17" s="5"/>
      <c r="XFC17" s="5"/>
      <c r="XFD17" s="5"/>
    </row>
    <row r="18" spans="1:16384" s="4" customFormat="1" ht="15.6">
      <c r="A18" s="7"/>
      <c r="B18" s="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5"/>
      <c r="XEU18" s="5"/>
      <c r="XEV18" s="5"/>
      <c r="XEW18" s="5"/>
      <c r="XEX18" s="5"/>
      <c r="XEY18" s="5"/>
      <c r="XEZ18" s="5"/>
      <c r="XFA18" s="5"/>
      <c r="XFB18" s="5"/>
      <c r="XFC18" s="5"/>
      <c r="XFD18" s="5"/>
    </row>
    <row r="19" spans="1:16384" s="4" customFormat="1" ht="16.2" thickBot="1">
      <c r="A19" s="7"/>
      <c r="B19" s="5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5"/>
      <c r="XCT19" s="5"/>
      <c r="XCU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  <c r="XEV19" s="5"/>
      <c r="XEW19" s="5"/>
      <c r="XEX19" s="5"/>
      <c r="XEY19" s="5"/>
      <c r="XEZ19" s="5"/>
      <c r="XFA19" s="5"/>
      <c r="XFB19" s="5"/>
      <c r="XFC19" s="5"/>
      <c r="XFD19" s="5"/>
    </row>
    <row r="20" spans="1:16384" s="4" customFormat="1" ht="15.6">
      <c r="A20" s="16" t="s">
        <v>33</v>
      </c>
      <c r="B20" s="17" t="s">
        <v>5</v>
      </c>
      <c r="C20" s="33">
        <f aca="true" t="shared" si="3" ref="C20:J20">SUM(C21,C22,C23,C24,C25,C26,C27,C28,C29)</f>
        <v>1598235.68</v>
      </c>
      <c r="D20" s="33">
        <f t="shared" si="3"/>
        <v>187</v>
      </c>
      <c r="E20" s="33">
        <f t="shared" si="3"/>
        <v>1209069.61</v>
      </c>
      <c r="F20" s="33">
        <f t="shared" si="3"/>
        <v>145</v>
      </c>
      <c r="G20" s="33">
        <f t="shared" si="3"/>
        <v>2151214.4</v>
      </c>
      <c r="H20" s="33">
        <f t="shared" si="3"/>
        <v>269</v>
      </c>
      <c r="I20" s="33">
        <f t="shared" si="3"/>
        <v>253826.72</v>
      </c>
      <c r="J20" s="33">
        <f t="shared" si="3"/>
        <v>29</v>
      </c>
      <c r="K20" s="33">
        <f t="shared" si="1"/>
        <v>5212346.409999999</v>
      </c>
      <c r="L20" s="34">
        <f aca="true" t="shared" si="4" ref="L20:L29">SUM(D20,F20,H20,J20)</f>
        <v>630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  <c r="XEW20" s="5"/>
      <c r="XEX20" s="5"/>
      <c r="XEY20" s="5"/>
      <c r="XEZ20" s="5"/>
      <c r="XFA20" s="5"/>
      <c r="XFB20" s="5"/>
      <c r="XFC20" s="5"/>
      <c r="XFD20" s="5"/>
    </row>
    <row r="21" spans="1:12" ht="15.6">
      <c r="A21" s="18"/>
      <c r="B21" s="12" t="s">
        <v>15</v>
      </c>
      <c r="C21" s="42">
        <v>43799.44</v>
      </c>
      <c r="D21" s="43">
        <v>9</v>
      </c>
      <c r="E21" s="42">
        <v>33478.08</v>
      </c>
      <c r="F21" s="43">
        <v>5</v>
      </c>
      <c r="G21" s="42">
        <v>12068.64</v>
      </c>
      <c r="H21" s="43">
        <v>1</v>
      </c>
      <c r="I21" s="42">
        <v>10065.28</v>
      </c>
      <c r="J21" s="43">
        <v>3</v>
      </c>
      <c r="K21" s="36">
        <f t="shared" si="1"/>
        <v>99411.44</v>
      </c>
      <c r="L21" s="37">
        <f t="shared" si="4"/>
        <v>18</v>
      </c>
    </row>
    <row r="22" spans="1:12" ht="15.6">
      <c r="A22" s="18"/>
      <c r="B22" s="12" t="s">
        <v>16</v>
      </c>
      <c r="C22" s="42">
        <v>1490497.52</v>
      </c>
      <c r="D22" s="43">
        <v>167</v>
      </c>
      <c r="E22" s="42">
        <v>1108951.78</v>
      </c>
      <c r="F22" s="43">
        <v>123</v>
      </c>
      <c r="G22" s="42">
        <v>1997354.41</v>
      </c>
      <c r="H22" s="43">
        <v>245</v>
      </c>
      <c r="I22" s="42">
        <v>243761.44</v>
      </c>
      <c r="J22" s="43">
        <v>26</v>
      </c>
      <c r="K22" s="36">
        <f t="shared" si="1"/>
        <v>4840565.15</v>
      </c>
      <c r="L22" s="37">
        <f t="shared" si="4"/>
        <v>561</v>
      </c>
    </row>
    <row r="23" spans="1:12" ht="15.6">
      <c r="A23" s="18"/>
      <c r="B23" s="13" t="s">
        <v>23</v>
      </c>
      <c r="C23" s="42"/>
      <c r="D23" s="43"/>
      <c r="E23" s="42"/>
      <c r="F23" s="43"/>
      <c r="G23" s="42"/>
      <c r="H23" s="43"/>
      <c r="I23" s="42"/>
      <c r="J23" s="43"/>
      <c r="K23" s="36">
        <f t="shared" si="1"/>
        <v>0</v>
      </c>
      <c r="L23" s="37">
        <f t="shared" si="4"/>
        <v>0</v>
      </c>
    </row>
    <row r="24" spans="1:12" ht="15.6">
      <c r="A24" s="18"/>
      <c r="B24" s="12" t="s">
        <v>17</v>
      </c>
      <c r="C24" s="42">
        <v>61336.96</v>
      </c>
      <c r="D24" s="43">
        <v>9</v>
      </c>
      <c r="E24" s="42"/>
      <c r="F24" s="43"/>
      <c r="G24" s="42">
        <v>70776.8</v>
      </c>
      <c r="H24" s="43">
        <v>10</v>
      </c>
      <c r="I24" s="42"/>
      <c r="J24" s="43"/>
      <c r="K24" s="36">
        <f t="shared" si="1"/>
        <v>132113.76</v>
      </c>
      <c r="L24" s="37">
        <f t="shared" si="4"/>
        <v>19</v>
      </c>
    </row>
    <row r="25" spans="1:12" ht="15.6">
      <c r="A25" s="18"/>
      <c r="B25" s="12" t="s">
        <v>18</v>
      </c>
      <c r="C25" s="42">
        <v>2601.76</v>
      </c>
      <c r="D25" s="43">
        <v>2</v>
      </c>
      <c r="E25" s="42"/>
      <c r="F25" s="43"/>
      <c r="G25" s="42"/>
      <c r="H25" s="43"/>
      <c r="I25" s="42"/>
      <c r="J25" s="43"/>
      <c r="K25" s="36">
        <f t="shared" si="1"/>
        <v>2601.76</v>
      </c>
      <c r="L25" s="37">
        <f t="shared" si="4"/>
        <v>2</v>
      </c>
    </row>
    <row r="26" spans="1:12" ht="15.6">
      <c r="A26" s="18"/>
      <c r="B26" s="12" t="s">
        <v>19</v>
      </c>
      <c r="C26" s="42"/>
      <c r="D26" s="43"/>
      <c r="E26" s="42"/>
      <c r="F26" s="43"/>
      <c r="G26" s="42">
        <v>71014.55</v>
      </c>
      <c r="H26" s="43">
        <v>13</v>
      </c>
      <c r="I26" s="42"/>
      <c r="J26" s="43"/>
      <c r="K26" s="36">
        <f t="shared" si="1"/>
        <v>71014.55</v>
      </c>
      <c r="L26" s="37">
        <f t="shared" si="4"/>
        <v>13</v>
      </c>
    </row>
    <row r="27" spans="1:12" ht="15.6">
      <c r="A27" s="18"/>
      <c r="B27" s="12" t="s">
        <v>20</v>
      </c>
      <c r="C27" s="42"/>
      <c r="D27" s="43"/>
      <c r="E27" s="42">
        <v>66639.75</v>
      </c>
      <c r="F27" s="43">
        <v>17</v>
      </c>
      <c r="G27" s="42"/>
      <c r="H27" s="43"/>
      <c r="I27" s="42"/>
      <c r="J27" s="43"/>
      <c r="K27" s="36">
        <f t="shared" si="1"/>
        <v>66639.75</v>
      </c>
      <c r="L27" s="37">
        <f t="shared" si="4"/>
        <v>17</v>
      </c>
    </row>
    <row r="28" spans="1:12" ht="15.6">
      <c r="A28" s="18"/>
      <c r="B28" s="12" t="s">
        <v>21</v>
      </c>
      <c r="C28" s="42"/>
      <c r="D28" s="43"/>
      <c r="E28" s="42"/>
      <c r="F28" s="43"/>
      <c r="G28" s="42"/>
      <c r="H28" s="43"/>
      <c r="I28" s="42"/>
      <c r="J28" s="43"/>
      <c r="K28" s="36">
        <f t="shared" si="1"/>
        <v>0</v>
      </c>
      <c r="L28" s="37">
        <f t="shared" si="4"/>
        <v>0</v>
      </c>
    </row>
    <row r="29" spans="1:12" s="4" customFormat="1" ht="16.2" thickBot="1">
      <c r="A29" s="19"/>
      <c r="B29" s="14" t="s">
        <v>22</v>
      </c>
      <c r="C29" s="44"/>
      <c r="D29" s="45"/>
      <c r="E29" s="44"/>
      <c r="F29" s="45"/>
      <c r="G29" s="44"/>
      <c r="H29" s="45"/>
      <c r="I29" s="44"/>
      <c r="J29" s="45"/>
      <c r="K29" s="39">
        <f t="shared" si="1"/>
        <v>0</v>
      </c>
      <c r="L29" s="40">
        <f t="shared" si="4"/>
        <v>0</v>
      </c>
    </row>
    <row r="30" spans="1:12" s="4" customFormat="1" ht="15.6">
      <c r="A30" s="7"/>
      <c r="B30" s="5"/>
      <c r="C30" s="46"/>
      <c r="D30" s="46"/>
      <c r="E30" s="46"/>
      <c r="F30" s="47"/>
      <c r="G30" s="46"/>
      <c r="H30" s="46"/>
      <c r="I30" s="46"/>
      <c r="J30" s="46"/>
      <c r="K30" s="41"/>
      <c r="L30" s="46"/>
    </row>
    <row r="31" spans="1:12" s="4" customFormat="1" ht="16.2" thickBot="1">
      <c r="A31" s="7"/>
      <c r="B31" s="8"/>
      <c r="C31" s="46"/>
      <c r="D31" s="46"/>
      <c r="E31" s="46"/>
      <c r="F31" s="46"/>
      <c r="G31" s="46"/>
      <c r="H31" s="46"/>
      <c r="I31" s="46"/>
      <c r="J31" s="46"/>
      <c r="K31" s="41"/>
      <c r="L31" s="46"/>
    </row>
    <row r="32" spans="1:12" s="4" customFormat="1" ht="15.6">
      <c r="A32" s="16" t="s">
        <v>34</v>
      </c>
      <c r="B32" s="17" t="s">
        <v>31</v>
      </c>
      <c r="C32" s="48">
        <f aca="true" t="shared" si="5" ref="C32:J32">SUM(C33,C34,C35,C36,C37,C38,C39)</f>
        <v>1049456.48</v>
      </c>
      <c r="D32" s="48">
        <f t="shared" si="5"/>
        <v>169</v>
      </c>
      <c r="E32" s="48">
        <f t="shared" si="5"/>
        <v>550643.21</v>
      </c>
      <c r="F32" s="48">
        <f t="shared" si="5"/>
        <v>97</v>
      </c>
      <c r="G32" s="48">
        <f t="shared" si="5"/>
        <v>1189177.88</v>
      </c>
      <c r="H32" s="48">
        <f t="shared" si="5"/>
        <v>194</v>
      </c>
      <c r="I32" s="48">
        <f t="shared" si="5"/>
        <v>196821.36</v>
      </c>
      <c r="J32" s="48">
        <f t="shared" si="5"/>
        <v>27</v>
      </c>
      <c r="K32" s="33">
        <f t="shared" si="1"/>
        <v>2986098.9299999997</v>
      </c>
      <c r="L32" s="34">
        <f aca="true" t="shared" si="6" ref="L32:L39">SUM(D32,F32,H32,J32)</f>
        <v>487</v>
      </c>
    </row>
    <row r="33" spans="1:12" s="4" customFormat="1" ht="15.6">
      <c r="A33" s="18"/>
      <c r="B33" s="12" t="s">
        <v>24</v>
      </c>
      <c r="C33" s="49">
        <v>2188.5</v>
      </c>
      <c r="D33" s="49">
        <v>1</v>
      </c>
      <c r="E33" s="49"/>
      <c r="F33" s="49"/>
      <c r="G33" s="49"/>
      <c r="H33" s="49"/>
      <c r="I33" s="49"/>
      <c r="J33" s="49"/>
      <c r="K33" s="36">
        <f t="shared" si="1"/>
        <v>2188.5</v>
      </c>
      <c r="L33" s="37">
        <f t="shared" si="6"/>
        <v>1</v>
      </c>
    </row>
    <row r="34" spans="1:12" s="4" customFormat="1" ht="15.6">
      <c r="A34" s="18"/>
      <c r="B34" s="12" t="s">
        <v>25</v>
      </c>
      <c r="C34" s="42">
        <v>893179.66</v>
      </c>
      <c r="D34" s="42">
        <v>134</v>
      </c>
      <c r="E34" s="42">
        <v>503291.05</v>
      </c>
      <c r="F34" s="42">
        <v>90</v>
      </c>
      <c r="G34" s="42">
        <v>1189177.88</v>
      </c>
      <c r="H34" s="42">
        <v>194</v>
      </c>
      <c r="I34" s="42">
        <v>196821.36</v>
      </c>
      <c r="J34" s="42">
        <v>27</v>
      </c>
      <c r="K34" s="36">
        <f t="shared" si="1"/>
        <v>2782469.9499999997</v>
      </c>
      <c r="L34" s="37">
        <f t="shared" si="6"/>
        <v>445</v>
      </c>
    </row>
    <row r="35" spans="1:12" s="4" customFormat="1" ht="15.6">
      <c r="A35" s="18"/>
      <c r="B35" s="12" t="s">
        <v>26</v>
      </c>
      <c r="C35" s="42"/>
      <c r="D35" s="42"/>
      <c r="E35" s="42"/>
      <c r="F35" s="42"/>
      <c r="G35" s="42"/>
      <c r="H35" s="42"/>
      <c r="I35" s="42"/>
      <c r="J35" s="42"/>
      <c r="K35" s="36">
        <f t="shared" si="1"/>
        <v>0</v>
      </c>
      <c r="L35" s="37">
        <f t="shared" si="6"/>
        <v>0</v>
      </c>
    </row>
    <row r="36" spans="1:12" s="4" customFormat="1" ht="15.6">
      <c r="A36" s="18"/>
      <c r="B36" s="20" t="s">
        <v>27</v>
      </c>
      <c r="C36" s="42"/>
      <c r="D36" s="42"/>
      <c r="E36" s="42"/>
      <c r="F36" s="42"/>
      <c r="G36" s="42"/>
      <c r="H36" s="42"/>
      <c r="I36" s="42"/>
      <c r="J36" s="42"/>
      <c r="K36" s="36">
        <f t="shared" si="1"/>
        <v>0</v>
      </c>
      <c r="L36" s="37">
        <f t="shared" si="6"/>
        <v>0</v>
      </c>
    </row>
    <row r="37" spans="1:12" s="4" customFormat="1" ht="15.6">
      <c r="A37" s="18"/>
      <c r="B37" s="12" t="s">
        <v>28</v>
      </c>
      <c r="C37" s="42"/>
      <c r="D37" s="42"/>
      <c r="E37" s="42"/>
      <c r="F37" s="42"/>
      <c r="G37" s="42"/>
      <c r="H37" s="42"/>
      <c r="I37" s="42"/>
      <c r="J37" s="42"/>
      <c r="K37" s="36">
        <f t="shared" si="1"/>
        <v>0</v>
      </c>
      <c r="L37" s="37">
        <f t="shared" si="6"/>
        <v>0</v>
      </c>
    </row>
    <row r="38" spans="1:12" s="4" customFormat="1" ht="15.6">
      <c r="A38" s="18"/>
      <c r="B38" s="12" t="s">
        <v>29</v>
      </c>
      <c r="C38" s="42"/>
      <c r="D38" s="42"/>
      <c r="E38" s="42"/>
      <c r="F38" s="42"/>
      <c r="G38" s="42"/>
      <c r="H38" s="42"/>
      <c r="I38" s="42"/>
      <c r="J38" s="42"/>
      <c r="K38" s="36">
        <f t="shared" si="1"/>
        <v>0</v>
      </c>
      <c r="L38" s="37">
        <f t="shared" si="6"/>
        <v>0</v>
      </c>
    </row>
    <row r="39" spans="1:12" s="4" customFormat="1" ht="16.2" thickBot="1">
      <c r="A39" s="19"/>
      <c r="B39" s="14" t="s">
        <v>30</v>
      </c>
      <c r="C39" s="44">
        <v>154088.32</v>
      </c>
      <c r="D39" s="44">
        <v>34</v>
      </c>
      <c r="E39" s="44">
        <v>47352.16</v>
      </c>
      <c r="F39" s="44">
        <v>7</v>
      </c>
      <c r="G39" s="44"/>
      <c r="H39" s="44"/>
      <c r="I39" s="44"/>
      <c r="J39" s="44"/>
      <c r="K39" s="39">
        <f t="shared" si="1"/>
        <v>201440.48</v>
      </c>
      <c r="L39" s="40">
        <f t="shared" si="6"/>
        <v>41</v>
      </c>
    </row>
    <row r="40" spans="1:12" s="4" customFormat="1" ht="15.6">
      <c r="A40" s="7"/>
      <c r="B40" s="5"/>
      <c r="C40" s="46"/>
      <c r="D40" s="46"/>
      <c r="E40" s="46"/>
      <c r="F40" s="46"/>
      <c r="G40" s="46"/>
      <c r="H40" s="46"/>
      <c r="I40" s="46"/>
      <c r="J40" s="46"/>
      <c r="K40" s="41"/>
      <c r="L40" s="46"/>
    </row>
    <row r="41" spans="1:12" ht="16.2" thickBot="1">
      <c r="A41" s="7"/>
      <c r="B41" s="9"/>
      <c r="C41" s="50"/>
      <c r="D41" s="50"/>
      <c r="E41" s="50"/>
      <c r="F41" s="50"/>
      <c r="G41" s="50"/>
      <c r="H41" s="50"/>
      <c r="I41" s="50"/>
      <c r="J41" s="50"/>
      <c r="K41" s="41"/>
      <c r="L41" s="50"/>
    </row>
    <row r="42" spans="1:12" ht="15.6">
      <c r="A42" s="16" t="s">
        <v>43</v>
      </c>
      <c r="B42" s="17" t="s">
        <v>44</v>
      </c>
      <c r="C42" s="48">
        <f aca="true" t="shared" si="7" ref="C42:J42">SUM(C43,C44,C45,C46,C47,C48,C49,C50)</f>
        <v>67767.51999999999</v>
      </c>
      <c r="D42" s="48">
        <f t="shared" si="7"/>
        <v>12</v>
      </c>
      <c r="E42" s="48">
        <f t="shared" si="7"/>
        <v>1155269.94</v>
      </c>
      <c r="F42" s="48">
        <f t="shared" si="7"/>
        <v>151</v>
      </c>
      <c r="G42" s="48">
        <f t="shared" si="7"/>
        <v>887053.04</v>
      </c>
      <c r="H42" s="48">
        <f t="shared" si="7"/>
        <v>116</v>
      </c>
      <c r="I42" s="48">
        <f t="shared" si="7"/>
        <v>0</v>
      </c>
      <c r="J42" s="48">
        <f t="shared" si="7"/>
        <v>0</v>
      </c>
      <c r="K42" s="33">
        <f t="shared" si="1"/>
        <v>2110090.5</v>
      </c>
      <c r="L42" s="34">
        <f aca="true" t="shared" si="8" ref="L42:L50">SUM(D42,F42,H42,J42)</f>
        <v>279</v>
      </c>
    </row>
    <row r="43" spans="1:12" ht="15.6">
      <c r="A43" s="18"/>
      <c r="B43" s="12" t="s">
        <v>35</v>
      </c>
      <c r="C43" s="42">
        <v>63793.84</v>
      </c>
      <c r="D43" s="42">
        <v>11</v>
      </c>
      <c r="E43" s="42">
        <v>972148.2</v>
      </c>
      <c r="F43" s="42">
        <v>123</v>
      </c>
      <c r="G43" s="42">
        <v>613925.04</v>
      </c>
      <c r="H43" s="42">
        <v>69</v>
      </c>
      <c r="I43" s="42"/>
      <c r="J43" s="42"/>
      <c r="K43" s="36">
        <f t="shared" si="1"/>
        <v>1649867.08</v>
      </c>
      <c r="L43" s="37">
        <f t="shared" si="8"/>
        <v>203</v>
      </c>
    </row>
    <row r="44" spans="1:12" ht="15.6">
      <c r="A44" s="18"/>
      <c r="B44" s="12" t="s">
        <v>36</v>
      </c>
      <c r="C44" s="42"/>
      <c r="D44" s="42"/>
      <c r="E44" s="42">
        <v>118224.96</v>
      </c>
      <c r="F44" s="42">
        <v>16</v>
      </c>
      <c r="G44" s="42">
        <v>158960.64</v>
      </c>
      <c r="H44" s="42">
        <v>23</v>
      </c>
      <c r="I44" s="42"/>
      <c r="J44" s="42"/>
      <c r="K44" s="36">
        <f t="shared" si="1"/>
        <v>277185.60000000003</v>
      </c>
      <c r="L44" s="37">
        <f t="shared" si="8"/>
        <v>39</v>
      </c>
    </row>
    <row r="45" spans="1:12" ht="15.6">
      <c r="A45" s="18"/>
      <c r="B45" s="12" t="s">
        <v>37</v>
      </c>
      <c r="C45" s="42">
        <v>3973.68</v>
      </c>
      <c r="D45" s="42">
        <v>1</v>
      </c>
      <c r="E45" s="42"/>
      <c r="F45" s="42"/>
      <c r="G45" s="42"/>
      <c r="H45" s="42"/>
      <c r="I45" s="42"/>
      <c r="J45" s="42"/>
      <c r="K45" s="36">
        <f t="shared" si="1"/>
        <v>3973.68</v>
      </c>
      <c r="L45" s="37">
        <f t="shared" si="8"/>
        <v>1</v>
      </c>
    </row>
    <row r="46" spans="1:12" ht="15.6">
      <c r="A46" s="18"/>
      <c r="B46" s="12" t="s">
        <v>38</v>
      </c>
      <c r="C46" s="42"/>
      <c r="D46" s="42"/>
      <c r="E46" s="42">
        <v>4071.84</v>
      </c>
      <c r="F46" s="42">
        <v>1</v>
      </c>
      <c r="G46" s="42"/>
      <c r="H46" s="42"/>
      <c r="I46" s="42"/>
      <c r="J46" s="42"/>
      <c r="K46" s="36">
        <f t="shared" si="1"/>
        <v>4071.84</v>
      </c>
      <c r="L46" s="37">
        <f t="shared" si="8"/>
        <v>1</v>
      </c>
    </row>
    <row r="47" spans="1:12" ht="17.4">
      <c r="A47" s="21"/>
      <c r="B47" s="12" t="s">
        <v>39</v>
      </c>
      <c r="C47" s="42"/>
      <c r="D47" s="42"/>
      <c r="E47" s="42">
        <v>44013.98</v>
      </c>
      <c r="F47" s="42">
        <v>9</v>
      </c>
      <c r="G47" s="42">
        <v>114167.36</v>
      </c>
      <c r="H47" s="42">
        <v>24</v>
      </c>
      <c r="I47" s="42"/>
      <c r="J47" s="42"/>
      <c r="K47" s="36">
        <f t="shared" si="1"/>
        <v>158181.34</v>
      </c>
      <c r="L47" s="37">
        <f t="shared" si="8"/>
        <v>33</v>
      </c>
    </row>
    <row r="48" spans="1:12" ht="17.4">
      <c r="A48" s="21"/>
      <c r="B48" s="12" t="s">
        <v>40</v>
      </c>
      <c r="C48" s="42"/>
      <c r="D48" s="42"/>
      <c r="E48" s="42">
        <v>16810.96</v>
      </c>
      <c r="F48" s="42">
        <v>2</v>
      </c>
      <c r="G48" s="42"/>
      <c r="H48" s="42"/>
      <c r="I48" s="42"/>
      <c r="J48" s="42"/>
      <c r="K48" s="36">
        <f t="shared" si="1"/>
        <v>16810.96</v>
      </c>
      <c r="L48" s="37">
        <f t="shared" si="8"/>
        <v>2</v>
      </c>
    </row>
    <row r="49" spans="1:12" ht="17.4">
      <c r="A49" s="21"/>
      <c r="B49" s="12" t="s">
        <v>41</v>
      </c>
      <c r="C49" s="42"/>
      <c r="D49" s="42"/>
      <c r="E49" s="42"/>
      <c r="F49" s="42"/>
      <c r="G49" s="42"/>
      <c r="H49" s="42"/>
      <c r="I49" s="42"/>
      <c r="J49" s="42"/>
      <c r="K49" s="36">
        <f t="shared" si="1"/>
        <v>0</v>
      </c>
      <c r="L49" s="37">
        <f t="shared" si="8"/>
        <v>0</v>
      </c>
    </row>
    <row r="50" spans="1:12" ht="18" thickBot="1">
      <c r="A50" s="22"/>
      <c r="B50" s="14" t="s">
        <v>42</v>
      </c>
      <c r="C50" s="44"/>
      <c r="D50" s="44"/>
      <c r="E50" s="44"/>
      <c r="F50" s="44"/>
      <c r="G50" s="44"/>
      <c r="H50" s="44"/>
      <c r="I50" s="44"/>
      <c r="J50" s="44"/>
      <c r="K50" s="39">
        <f t="shared" si="1"/>
        <v>0</v>
      </c>
      <c r="L50" s="40">
        <f t="shared" si="8"/>
        <v>0</v>
      </c>
    </row>
    <row r="51" spans="1:12" ht="17.4">
      <c r="A51" s="11"/>
      <c r="B51" s="5"/>
      <c r="C51" s="46"/>
      <c r="D51" s="46"/>
      <c r="E51" s="46"/>
      <c r="F51" s="46"/>
      <c r="G51" s="46"/>
      <c r="H51" s="46"/>
      <c r="I51" s="46"/>
      <c r="J51" s="46"/>
      <c r="K51" s="41"/>
      <c r="L51" s="46"/>
    </row>
    <row r="52" spans="1:12" ht="18" thickBot="1">
      <c r="A52" s="11"/>
      <c r="B52" s="10"/>
      <c r="C52" s="50"/>
      <c r="D52" s="50"/>
      <c r="E52" s="50"/>
      <c r="F52" s="50"/>
      <c r="G52" s="50"/>
      <c r="H52" s="50"/>
      <c r="I52" s="50"/>
      <c r="J52" s="50"/>
      <c r="K52" s="41"/>
      <c r="L52" s="50"/>
    </row>
    <row r="53" spans="1:12" ht="15.6">
      <c r="A53" s="16" t="s">
        <v>46</v>
      </c>
      <c r="B53" s="17" t="s">
        <v>45</v>
      </c>
      <c r="C53" s="48">
        <f aca="true" t="shared" si="9" ref="C53:J53">SUM(C54,C55,C56)</f>
        <v>96735.24</v>
      </c>
      <c r="D53" s="48">
        <f t="shared" si="9"/>
        <v>15</v>
      </c>
      <c r="E53" s="48">
        <f t="shared" si="9"/>
        <v>31008.64</v>
      </c>
      <c r="F53" s="48">
        <f t="shared" si="9"/>
        <v>4</v>
      </c>
      <c r="G53" s="48">
        <f t="shared" si="9"/>
        <v>1597.52</v>
      </c>
      <c r="H53" s="48">
        <f t="shared" si="9"/>
        <v>1</v>
      </c>
      <c r="I53" s="48">
        <f t="shared" si="9"/>
        <v>131754.58</v>
      </c>
      <c r="J53" s="48">
        <f t="shared" si="9"/>
        <v>24</v>
      </c>
      <c r="K53" s="33">
        <f t="shared" si="1"/>
        <v>261095.97999999998</v>
      </c>
      <c r="L53" s="34">
        <f aca="true" t="shared" si="10" ref="L53:L56">SUM(D53,F53,H53,J53)</f>
        <v>44</v>
      </c>
    </row>
    <row r="54" spans="1:12" ht="17.4">
      <c r="A54" s="24"/>
      <c r="B54" s="23" t="s">
        <v>47</v>
      </c>
      <c r="C54" s="49"/>
      <c r="D54" s="49"/>
      <c r="E54" s="49">
        <v>25098.4</v>
      </c>
      <c r="F54" s="49">
        <v>3</v>
      </c>
      <c r="G54" s="49">
        <v>1597.52</v>
      </c>
      <c r="H54" s="49">
        <v>1</v>
      </c>
      <c r="I54" s="49"/>
      <c r="J54" s="49"/>
      <c r="K54" s="36">
        <f t="shared" si="1"/>
        <v>26695.920000000002</v>
      </c>
      <c r="L54" s="37">
        <f t="shared" si="10"/>
        <v>4</v>
      </c>
    </row>
    <row r="55" spans="1:12" ht="17.4">
      <c r="A55" s="24"/>
      <c r="B55" s="23" t="s">
        <v>48</v>
      </c>
      <c r="C55" s="42">
        <v>96735.24</v>
      </c>
      <c r="D55" s="42">
        <v>15</v>
      </c>
      <c r="E55" s="42"/>
      <c r="F55" s="42"/>
      <c r="G55" s="42"/>
      <c r="H55" s="42"/>
      <c r="I55" s="42">
        <v>131754.58</v>
      </c>
      <c r="J55" s="42">
        <v>24</v>
      </c>
      <c r="K55" s="36">
        <f t="shared" si="1"/>
        <v>228489.82</v>
      </c>
      <c r="L55" s="37">
        <f t="shared" si="10"/>
        <v>39</v>
      </c>
    </row>
    <row r="56" spans="1:12" ht="18" thickBot="1">
      <c r="A56" s="22"/>
      <c r="B56" s="25" t="s">
        <v>49</v>
      </c>
      <c r="C56" s="44"/>
      <c r="D56" s="44"/>
      <c r="E56" s="44">
        <v>5910.24</v>
      </c>
      <c r="F56" s="44">
        <v>1</v>
      </c>
      <c r="G56" s="44"/>
      <c r="H56" s="44"/>
      <c r="I56" s="44"/>
      <c r="J56" s="44"/>
      <c r="K56" s="39">
        <f t="shared" si="1"/>
        <v>5910.24</v>
      </c>
      <c r="L56" s="40">
        <f t="shared" si="10"/>
        <v>1</v>
      </c>
    </row>
    <row r="57" spans="1:12" ht="17.4">
      <c r="A57" s="2"/>
      <c r="B57" s="15"/>
      <c r="C57" s="46"/>
      <c r="D57" s="46"/>
      <c r="E57" s="46"/>
      <c r="F57" s="46"/>
      <c r="G57" s="46"/>
      <c r="H57" s="46"/>
      <c r="I57" s="46"/>
      <c r="J57" s="46"/>
      <c r="K57" s="41"/>
      <c r="L57" s="46"/>
    </row>
    <row r="58" spans="2:12" ht="15" thickBot="1">
      <c r="B58" s="10"/>
      <c r="C58" s="50"/>
      <c r="D58" s="50"/>
      <c r="E58" s="50"/>
      <c r="F58" s="50"/>
      <c r="G58" s="50"/>
      <c r="H58" s="50"/>
      <c r="I58" s="50"/>
      <c r="J58" s="50"/>
      <c r="K58" s="41"/>
      <c r="L58" s="50"/>
    </row>
    <row r="59" spans="1:12" ht="15.6">
      <c r="A59" s="16" t="s">
        <v>51</v>
      </c>
      <c r="B59" s="17" t="s">
        <v>50</v>
      </c>
      <c r="C59" s="48">
        <f aca="true" t="shared" si="11" ref="C59:J59">SUM(C60,C61,C62,C63,C64,C65)</f>
        <v>354068.76</v>
      </c>
      <c r="D59" s="48">
        <f t="shared" si="11"/>
        <v>65</v>
      </c>
      <c r="E59" s="48">
        <f t="shared" si="11"/>
        <v>205591.56</v>
      </c>
      <c r="F59" s="48">
        <f t="shared" si="11"/>
        <v>40</v>
      </c>
      <c r="G59" s="48">
        <f t="shared" si="11"/>
        <v>395258.61000000004</v>
      </c>
      <c r="H59" s="48">
        <f t="shared" si="11"/>
        <v>67</v>
      </c>
      <c r="I59" s="48">
        <f t="shared" si="11"/>
        <v>51412.479999999996</v>
      </c>
      <c r="J59" s="48">
        <f t="shared" si="11"/>
        <v>12</v>
      </c>
      <c r="K59" s="33">
        <f t="shared" si="1"/>
        <v>1006331.4100000001</v>
      </c>
      <c r="L59" s="34">
        <f aca="true" t="shared" si="12" ref="L59:L65">SUM(D59,F59,H59,J59)</f>
        <v>184</v>
      </c>
    </row>
    <row r="60" spans="1:12" ht="15">
      <c r="A60" s="26"/>
      <c r="B60" s="23" t="s">
        <v>52</v>
      </c>
      <c r="C60" s="49"/>
      <c r="D60" s="49"/>
      <c r="E60" s="49"/>
      <c r="F60" s="49"/>
      <c r="G60" s="49">
        <v>21579.84</v>
      </c>
      <c r="H60" s="49">
        <v>4</v>
      </c>
      <c r="I60" s="49">
        <v>17109.12</v>
      </c>
      <c r="J60" s="49">
        <v>4</v>
      </c>
      <c r="K60" s="36">
        <f t="shared" si="1"/>
        <v>38688.96</v>
      </c>
      <c r="L60" s="37">
        <f t="shared" si="12"/>
        <v>8</v>
      </c>
    </row>
    <row r="61" spans="1:12" ht="15">
      <c r="A61" s="26"/>
      <c r="B61" s="23" t="s">
        <v>53</v>
      </c>
      <c r="C61" s="42">
        <v>354068.76</v>
      </c>
      <c r="D61" s="42">
        <v>65</v>
      </c>
      <c r="E61" s="42">
        <v>168627.44</v>
      </c>
      <c r="F61" s="42">
        <v>27</v>
      </c>
      <c r="G61" s="42">
        <v>369607.57</v>
      </c>
      <c r="H61" s="42">
        <v>62</v>
      </c>
      <c r="I61" s="42"/>
      <c r="J61" s="42"/>
      <c r="K61" s="36">
        <f t="shared" si="1"/>
        <v>892303.77</v>
      </c>
      <c r="L61" s="37">
        <f t="shared" si="12"/>
        <v>154</v>
      </c>
    </row>
    <row r="62" spans="1:12" ht="15">
      <c r="A62" s="26"/>
      <c r="B62" s="23" t="s">
        <v>54</v>
      </c>
      <c r="C62" s="42"/>
      <c r="D62" s="42"/>
      <c r="E62" s="42"/>
      <c r="F62" s="42"/>
      <c r="G62" s="42"/>
      <c r="H62" s="42"/>
      <c r="I62" s="42"/>
      <c r="J62" s="42"/>
      <c r="K62" s="36">
        <f t="shared" si="1"/>
        <v>0</v>
      </c>
      <c r="L62" s="37">
        <f t="shared" si="12"/>
        <v>0</v>
      </c>
    </row>
    <row r="63" spans="1:12" ht="15">
      <c r="A63" s="26"/>
      <c r="B63" s="23" t="s">
        <v>55</v>
      </c>
      <c r="C63" s="42"/>
      <c r="D63" s="42"/>
      <c r="E63" s="42"/>
      <c r="F63" s="42"/>
      <c r="G63" s="42"/>
      <c r="H63" s="42"/>
      <c r="I63" s="42"/>
      <c r="J63" s="42"/>
      <c r="K63" s="36">
        <f t="shared" si="1"/>
        <v>0</v>
      </c>
      <c r="L63" s="37">
        <f t="shared" si="12"/>
        <v>0</v>
      </c>
    </row>
    <row r="64" spans="1:12" ht="15">
      <c r="A64" s="26"/>
      <c r="B64" s="23" t="s">
        <v>56</v>
      </c>
      <c r="C64" s="42"/>
      <c r="D64" s="42"/>
      <c r="E64" s="42">
        <v>20074.16</v>
      </c>
      <c r="F64" s="42">
        <v>8</v>
      </c>
      <c r="G64" s="42"/>
      <c r="H64" s="42"/>
      <c r="I64" s="42">
        <v>31459.12</v>
      </c>
      <c r="J64" s="42">
        <v>7</v>
      </c>
      <c r="K64" s="36">
        <f t="shared" si="1"/>
        <v>51533.28</v>
      </c>
      <c r="L64" s="37">
        <f t="shared" si="12"/>
        <v>15</v>
      </c>
    </row>
    <row r="65" spans="1:12" ht="15" thickBot="1">
      <c r="A65" s="27"/>
      <c r="B65" s="25" t="s">
        <v>57</v>
      </c>
      <c r="C65" s="44"/>
      <c r="D65" s="44"/>
      <c r="E65" s="44">
        <v>16889.96</v>
      </c>
      <c r="F65" s="44">
        <v>5</v>
      </c>
      <c r="G65" s="44">
        <v>4071.2</v>
      </c>
      <c r="H65" s="44">
        <v>1</v>
      </c>
      <c r="I65" s="44">
        <v>2844.24</v>
      </c>
      <c r="J65" s="44">
        <v>1</v>
      </c>
      <c r="K65" s="39">
        <f t="shared" si="1"/>
        <v>23805.4</v>
      </c>
      <c r="L65" s="40">
        <f t="shared" si="12"/>
        <v>7</v>
      </c>
    </row>
    <row r="66" spans="2:12" ht="15">
      <c r="B66" s="15"/>
      <c r="C66" s="46"/>
      <c r="D66" s="46"/>
      <c r="E66" s="46"/>
      <c r="F66" s="46"/>
      <c r="G66" s="46"/>
      <c r="H66" s="46"/>
      <c r="I66" s="46"/>
      <c r="J66" s="46"/>
      <c r="K66" s="41"/>
      <c r="L66" s="46"/>
    </row>
    <row r="67" spans="1:12" ht="16.2" thickBot="1">
      <c r="A67" s="3"/>
      <c r="B67" s="10"/>
      <c r="C67" s="50"/>
      <c r="D67" s="50"/>
      <c r="E67" s="50"/>
      <c r="F67" s="50"/>
      <c r="G67" s="50"/>
      <c r="H67" s="50"/>
      <c r="I67" s="50"/>
      <c r="J67" s="50"/>
      <c r="K67" s="41"/>
      <c r="L67" s="50"/>
    </row>
    <row r="68" spans="1:12" ht="15.6">
      <c r="A68" s="16" t="s">
        <v>58</v>
      </c>
      <c r="B68" s="17" t="s">
        <v>59</v>
      </c>
      <c r="C68" s="48">
        <f aca="true" t="shared" si="13" ref="C68:J68">SUM(C69,C70,C71,C72)</f>
        <v>602041.36</v>
      </c>
      <c r="D68" s="48">
        <f t="shared" si="13"/>
        <v>80</v>
      </c>
      <c r="E68" s="48">
        <f t="shared" si="13"/>
        <v>658629.72</v>
      </c>
      <c r="F68" s="48">
        <f t="shared" si="13"/>
        <v>94</v>
      </c>
      <c r="G68" s="48">
        <f t="shared" si="13"/>
        <v>410461.68</v>
      </c>
      <c r="H68" s="48">
        <f t="shared" si="13"/>
        <v>50</v>
      </c>
      <c r="I68" s="48">
        <f t="shared" si="13"/>
        <v>164963.03999999998</v>
      </c>
      <c r="J68" s="48">
        <f t="shared" si="13"/>
        <v>22</v>
      </c>
      <c r="K68" s="33">
        <f t="shared" si="1"/>
        <v>1836095.8</v>
      </c>
      <c r="L68" s="34">
        <f aca="true" t="shared" si="14" ref="L68:L72">SUM(D68,F68,H68,J68)</f>
        <v>246</v>
      </c>
    </row>
    <row r="69" spans="1:12" ht="15.6">
      <c r="A69" s="18"/>
      <c r="B69" s="12" t="s">
        <v>60</v>
      </c>
      <c r="C69" s="42">
        <v>441869.04</v>
      </c>
      <c r="D69" s="42">
        <v>54</v>
      </c>
      <c r="E69" s="42">
        <v>501374.36</v>
      </c>
      <c r="F69" s="42">
        <v>73</v>
      </c>
      <c r="G69" s="42">
        <v>258500.08</v>
      </c>
      <c r="H69" s="42">
        <v>31</v>
      </c>
      <c r="I69" s="42">
        <v>91847.84</v>
      </c>
      <c r="J69" s="42">
        <v>15</v>
      </c>
      <c r="K69" s="36">
        <f t="shared" si="1"/>
        <v>1293591.32</v>
      </c>
      <c r="L69" s="37">
        <f t="shared" si="14"/>
        <v>173</v>
      </c>
    </row>
    <row r="70" spans="1:12" ht="15.6">
      <c r="A70" s="18"/>
      <c r="B70" s="12" t="s">
        <v>61</v>
      </c>
      <c r="C70" s="42"/>
      <c r="D70" s="42"/>
      <c r="E70" s="42">
        <v>30590.88</v>
      </c>
      <c r="F70" s="42">
        <v>4</v>
      </c>
      <c r="G70" s="42"/>
      <c r="H70" s="42"/>
      <c r="I70" s="42"/>
      <c r="J70" s="42"/>
      <c r="K70" s="36">
        <f t="shared" si="1"/>
        <v>30590.88</v>
      </c>
      <c r="L70" s="37">
        <f t="shared" si="14"/>
        <v>4</v>
      </c>
    </row>
    <row r="71" spans="1:12" ht="15.6">
      <c r="A71" s="18"/>
      <c r="B71" s="12" t="s">
        <v>62</v>
      </c>
      <c r="C71" s="42">
        <v>160172.32</v>
      </c>
      <c r="D71" s="42">
        <v>26</v>
      </c>
      <c r="E71" s="42">
        <v>82818</v>
      </c>
      <c r="F71" s="42">
        <v>12</v>
      </c>
      <c r="G71" s="42">
        <v>113678.16</v>
      </c>
      <c r="H71" s="42">
        <v>15</v>
      </c>
      <c r="I71" s="42">
        <v>73115.2</v>
      </c>
      <c r="J71" s="42">
        <v>7</v>
      </c>
      <c r="K71" s="36">
        <f t="shared" si="1"/>
        <v>429783.68</v>
      </c>
      <c r="L71" s="37">
        <f t="shared" si="14"/>
        <v>60</v>
      </c>
    </row>
    <row r="72" spans="1:12" ht="16.2" thickBot="1">
      <c r="A72" s="19"/>
      <c r="B72" s="14" t="s">
        <v>63</v>
      </c>
      <c r="C72" s="44"/>
      <c r="D72" s="44"/>
      <c r="E72" s="44">
        <v>43846.48</v>
      </c>
      <c r="F72" s="44">
        <v>5</v>
      </c>
      <c r="G72" s="44">
        <v>38283.44</v>
      </c>
      <c r="H72" s="44">
        <v>4</v>
      </c>
      <c r="I72" s="44"/>
      <c r="J72" s="44"/>
      <c r="K72" s="39">
        <f t="shared" si="1"/>
        <v>82129.92000000001</v>
      </c>
      <c r="L72" s="40">
        <f t="shared" si="14"/>
        <v>9</v>
      </c>
    </row>
    <row r="73" spans="1:12" ht="15.6">
      <c r="A73" s="3"/>
      <c r="B73" s="5"/>
      <c r="C73" s="46"/>
      <c r="D73" s="46"/>
      <c r="E73" s="46"/>
      <c r="F73" s="46"/>
      <c r="G73" s="46"/>
      <c r="H73" s="46"/>
      <c r="I73" s="46"/>
      <c r="J73" s="46"/>
      <c r="K73" s="41"/>
      <c r="L73" s="46"/>
    </row>
    <row r="74" spans="1:12" ht="16.2" thickBot="1">
      <c r="A74" s="3"/>
      <c r="B74" s="10"/>
      <c r="C74" s="50"/>
      <c r="D74" s="50"/>
      <c r="E74" s="50"/>
      <c r="F74" s="50"/>
      <c r="G74" s="50"/>
      <c r="H74" s="50"/>
      <c r="I74" s="50"/>
      <c r="J74" s="50"/>
      <c r="K74" s="41"/>
      <c r="L74" s="50"/>
    </row>
    <row r="75" spans="1:12" ht="15.6">
      <c r="A75" s="16" t="s">
        <v>64</v>
      </c>
      <c r="B75" s="17" t="s">
        <v>65</v>
      </c>
      <c r="C75" s="48">
        <f>SUM(C76,C77,C78,C79,C80,C81)</f>
        <v>279102.57</v>
      </c>
      <c r="D75" s="48">
        <f aca="true" t="shared" si="15" ref="D75:J75">SUM(D76,D77,D78,D79,D80,D81)</f>
        <v>43</v>
      </c>
      <c r="E75" s="48">
        <f t="shared" si="15"/>
        <v>170098.84</v>
      </c>
      <c r="F75" s="48">
        <f t="shared" si="15"/>
        <v>27</v>
      </c>
      <c r="G75" s="48">
        <f t="shared" si="15"/>
        <v>658064.24</v>
      </c>
      <c r="H75" s="48">
        <f t="shared" si="15"/>
        <v>104</v>
      </c>
      <c r="I75" s="48">
        <f t="shared" si="15"/>
        <v>536852.78</v>
      </c>
      <c r="J75" s="48">
        <f t="shared" si="15"/>
        <v>92</v>
      </c>
      <c r="K75" s="33">
        <f aca="true" t="shared" si="16" ref="K75:K137">SUM(C75,E75,G75,I75)</f>
        <v>1644118.43</v>
      </c>
      <c r="L75" s="34">
        <f aca="true" t="shared" si="17" ref="L75:L81">SUM(D75,F75,H75,J75)</f>
        <v>266</v>
      </c>
    </row>
    <row r="76" spans="1:12" ht="15.6">
      <c r="A76" s="18"/>
      <c r="B76" s="23" t="s">
        <v>66</v>
      </c>
      <c r="C76" s="49"/>
      <c r="D76" s="49"/>
      <c r="E76" s="49"/>
      <c r="F76" s="49"/>
      <c r="G76" s="49"/>
      <c r="H76" s="49"/>
      <c r="I76" s="49"/>
      <c r="J76" s="49"/>
      <c r="K76" s="36">
        <f t="shared" si="16"/>
        <v>0</v>
      </c>
      <c r="L76" s="37">
        <f t="shared" si="17"/>
        <v>0</v>
      </c>
    </row>
    <row r="77" spans="1:12" ht="15.6">
      <c r="A77" s="18"/>
      <c r="B77" s="23" t="s">
        <v>67</v>
      </c>
      <c r="C77" s="42"/>
      <c r="D77" s="42"/>
      <c r="E77" s="42"/>
      <c r="F77" s="42"/>
      <c r="G77" s="42"/>
      <c r="H77" s="42"/>
      <c r="I77" s="42"/>
      <c r="J77" s="42"/>
      <c r="K77" s="36">
        <f t="shared" si="16"/>
        <v>0</v>
      </c>
      <c r="L77" s="37">
        <f t="shared" si="17"/>
        <v>0</v>
      </c>
    </row>
    <row r="78" spans="1:12" ht="15.6">
      <c r="A78" s="18"/>
      <c r="B78" s="23" t="s">
        <v>68</v>
      </c>
      <c r="C78" s="42">
        <v>279102.57</v>
      </c>
      <c r="D78" s="42">
        <v>43</v>
      </c>
      <c r="E78" s="42">
        <v>156276.52</v>
      </c>
      <c r="F78" s="42">
        <v>24</v>
      </c>
      <c r="G78" s="42">
        <v>592442.32</v>
      </c>
      <c r="H78" s="42">
        <v>92</v>
      </c>
      <c r="I78" s="42">
        <v>518646.14</v>
      </c>
      <c r="J78" s="42">
        <v>89</v>
      </c>
      <c r="K78" s="36">
        <f t="shared" si="16"/>
        <v>1546467.5499999998</v>
      </c>
      <c r="L78" s="37">
        <f t="shared" si="17"/>
        <v>248</v>
      </c>
    </row>
    <row r="79" spans="1:12" ht="15.6">
      <c r="A79" s="18"/>
      <c r="B79" s="23" t="s">
        <v>69</v>
      </c>
      <c r="C79" s="42"/>
      <c r="D79" s="42"/>
      <c r="E79" s="42">
        <v>13822.32</v>
      </c>
      <c r="F79" s="42">
        <v>3</v>
      </c>
      <c r="G79" s="42">
        <v>65621.92</v>
      </c>
      <c r="H79" s="42">
        <v>12</v>
      </c>
      <c r="I79" s="42"/>
      <c r="J79" s="42"/>
      <c r="K79" s="36">
        <f t="shared" si="16"/>
        <v>79444.23999999999</v>
      </c>
      <c r="L79" s="37">
        <f t="shared" si="17"/>
        <v>15</v>
      </c>
    </row>
    <row r="80" spans="1:12" ht="15.6">
      <c r="A80" s="18"/>
      <c r="B80" s="23" t="s">
        <v>70</v>
      </c>
      <c r="C80" s="42"/>
      <c r="D80" s="42"/>
      <c r="E80" s="42"/>
      <c r="F80" s="42"/>
      <c r="G80" s="42"/>
      <c r="H80" s="42"/>
      <c r="I80" s="42"/>
      <c r="J80" s="42"/>
      <c r="K80" s="36">
        <f t="shared" si="16"/>
        <v>0</v>
      </c>
      <c r="L80" s="37">
        <f t="shared" si="17"/>
        <v>0</v>
      </c>
    </row>
    <row r="81" spans="1:12" ht="16.2" thickBot="1">
      <c r="A81" s="19"/>
      <c r="B81" s="25" t="s">
        <v>71</v>
      </c>
      <c r="C81" s="44"/>
      <c r="D81" s="44"/>
      <c r="E81" s="44"/>
      <c r="F81" s="44"/>
      <c r="G81" s="44"/>
      <c r="H81" s="44"/>
      <c r="I81" s="44">
        <v>18206.64</v>
      </c>
      <c r="J81" s="44">
        <v>3</v>
      </c>
      <c r="K81" s="39">
        <f t="shared" si="16"/>
        <v>18206.64</v>
      </c>
      <c r="L81" s="40">
        <f t="shared" si="17"/>
        <v>3</v>
      </c>
    </row>
    <row r="82" spans="1:12" ht="15.6">
      <c r="A82" s="3"/>
      <c r="B82" s="15"/>
      <c r="C82" s="46"/>
      <c r="D82" s="46"/>
      <c r="E82" s="46"/>
      <c r="F82" s="46"/>
      <c r="G82" s="46"/>
      <c r="H82" s="46"/>
      <c r="I82" s="46"/>
      <c r="J82" s="46"/>
      <c r="K82" s="41"/>
      <c r="L82" s="46"/>
    </row>
    <row r="83" spans="1:12" ht="16.2" thickBot="1">
      <c r="A83" s="3"/>
      <c r="B83" s="10"/>
      <c r="C83" s="50"/>
      <c r="D83" s="50"/>
      <c r="E83" s="50"/>
      <c r="F83" s="50"/>
      <c r="G83" s="50"/>
      <c r="H83" s="50"/>
      <c r="I83" s="50"/>
      <c r="J83" s="50"/>
      <c r="K83" s="41"/>
      <c r="L83" s="50"/>
    </row>
    <row r="84" spans="1:12" ht="15.6">
      <c r="A84" s="16" t="s">
        <v>72</v>
      </c>
      <c r="B84" s="17" t="s">
        <v>73</v>
      </c>
      <c r="C84" s="48">
        <f>SUM(C85,C86,C87,C88)</f>
        <v>132002.16</v>
      </c>
      <c r="D84" s="48">
        <f aca="true" t="shared" si="18" ref="D84:J84">SUM(D85,D86,D87,D88)</f>
        <v>16</v>
      </c>
      <c r="E84" s="48">
        <f t="shared" si="18"/>
        <v>349648.3</v>
      </c>
      <c r="F84" s="48">
        <f t="shared" si="18"/>
        <v>42</v>
      </c>
      <c r="G84" s="48">
        <f t="shared" si="18"/>
        <v>151676.08</v>
      </c>
      <c r="H84" s="48">
        <f t="shared" si="18"/>
        <v>16</v>
      </c>
      <c r="I84" s="48">
        <f t="shared" si="18"/>
        <v>118891.20000000001</v>
      </c>
      <c r="J84" s="48">
        <f t="shared" si="18"/>
        <v>12</v>
      </c>
      <c r="K84" s="33">
        <f t="shared" si="16"/>
        <v>752217.74</v>
      </c>
      <c r="L84" s="34">
        <f aca="true" t="shared" si="19" ref="L84:L88">SUM(D84,F84,H84,J84)</f>
        <v>86</v>
      </c>
    </row>
    <row r="85" spans="1:12" ht="15.6">
      <c r="A85" s="18"/>
      <c r="B85" s="23" t="s">
        <v>74</v>
      </c>
      <c r="C85" s="42"/>
      <c r="D85" s="42"/>
      <c r="E85" s="42"/>
      <c r="F85" s="42"/>
      <c r="G85" s="42"/>
      <c r="H85" s="42"/>
      <c r="I85" s="42"/>
      <c r="J85" s="42"/>
      <c r="K85" s="36">
        <f t="shared" si="16"/>
        <v>0</v>
      </c>
      <c r="L85" s="37">
        <f t="shared" si="19"/>
        <v>0</v>
      </c>
    </row>
    <row r="86" spans="1:12" ht="15.6">
      <c r="A86" s="18"/>
      <c r="B86" s="23" t="s">
        <v>75</v>
      </c>
      <c r="C86" s="42">
        <v>8126.56</v>
      </c>
      <c r="D86" s="42">
        <v>2</v>
      </c>
      <c r="E86" s="42"/>
      <c r="F86" s="42"/>
      <c r="G86" s="42"/>
      <c r="H86" s="42"/>
      <c r="I86" s="42">
        <v>11608.16</v>
      </c>
      <c r="J86" s="42">
        <v>2</v>
      </c>
      <c r="K86" s="36">
        <f t="shared" si="16"/>
        <v>19734.72</v>
      </c>
      <c r="L86" s="37">
        <f t="shared" si="19"/>
        <v>4</v>
      </c>
    </row>
    <row r="87" spans="1:12" ht="15.6">
      <c r="A87" s="18"/>
      <c r="B87" s="23" t="s">
        <v>76</v>
      </c>
      <c r="C87" s="42">
        <v>123875.6</v>
      </c>
      <c r="D87" s="42">
        <v>14</v>
      </c>
      <c r="E87" s="42">
        <v>338956.22</v>
      </c>
      <c r="F87" s="42">
        <v>40</v>
      </c>
      <c r="G87" s="42">
        <v>151676.08</v>
      </c>
      <c r="H87" s="42">
        <v>16</v>
      </c>
      <c r="I87" s="42">
        <v>85442.16</v>
      </c>
      <c r="J87" s="42">
        <v>8</v>
      </c>
      <c r="K87" s="36">
        <f t="shared" si="16"/>
        <v>699950.0599999999</v>
      </c>
      <c r="L87" s="37">
        <f t="shared" si="19"/>
        <v>78</v>
      </c>
    </row>
    <row r="88" spans="1:12" ht="16.2" thickBot="1">
      <c r="A88" s="19"/>
      <c r="B88" s="25" t="s">
        <v>77</v>
      </c>
      <c r="C88" s="44"/>
      <c r="D88" s="44"/>
      <c r="E88" s="44">
        <v>10692.08</v>
      </c>
      <c r="F88" s="44">
        <v>2</v>
      </c>
      <c r="G88" s="44"/>
      <c r="H88" s="44"/>
      <c r="I88" s="44">
        <v>21840.88</v>
      </c>
      <c r="J88" s="44">
        <v>2</v>
      </c>
      <c r="K88" s="39">
        <f t="shared" si="16"/>
        <v>32532.96</v>
      </c>
      <c r="L88" s="40">
        <f t="shared" si="19"/>
        <v>4</v>
      </c>
    </row>
    <row r="89" spans="1:12" ht="15.6">
      <c r="A89" s="3"/>
      <c r="B89" s="15"/>
      <c r="C89" s="46"/>
      <c r="D89" s="46"/>
      <c r="E89" s="46"/>
      <c r="F89" s="46"/>
      <c r="G89" s="46"/>
      <c r="H89" s="46"/>
      <c r="I89" s="46"/>
      <c r="J89" s="46"/>
      <c r="K89" s="41"/>
      <c r="L89" s="46"/>
    </row>
    <row r="90" spans="1:12" ht="16.2" thickBot="1">
      <c r="A90" s="3"/>
      <c r="B90" s="10"/>
      <c r="C90" s="50"/>
      <c r="D90" s="50"/>
      <c r="E90" s="50"/>
      <c r="F90" s="50"/>
      <c r="G90" s="50"/>
      <c r="H90" s="50"/>
      <c r="I90" s="50"/>
      <c r="J90" s="50"/>
      <c r="K90" s="41"/>
      <c r="L90" s="50"/>
    </row>
    <row r="91" spans="1:12" ht="15.6">
      <c r="A91" s="16" t="s">
        <v>78</v>
      </c>
      <c r="B91" s="17" t="s">
        <v>79</v>
      </c>
      <c r="C91" s="48">
        <f aca="true" t="shared" si="20" ref="C91:I91">SUM(C92,C93,C94,C95,C96)</f>
        <v>269927.92000000004</v>
      </c>
      <c r="D91" s="48">
        <f t="shared" si="20"/>
        <v>35</v>
      </c>
      <c r="E91" s="48">
        <f t="shared" si="20"/>
        <v>384079.21</v>
      </c>
      <c r="F91" s="48">
        <f t="shared" si="20"/>
        <v>54</v>
      </c>
      <c r="G91" s="48">
        <f t="shared" si="20"/>
        <v>133206.96000000002</v>
      </c>
      <c r="H91" s="48">
        <f t="shared" si="20"/>
        <v>19</v>
      </c>
      <c r="I91" s="48">
        <f t="shared" si="20"/>
        <v>115435.84</v>
      </c>
      <c r="J91" s="48">
        <f>SUM(J92,J93,J94,J95,J96)</f>
        <v>20</v>
      </c>
      <c r="K91" s="33">
        <f t="shared" si="16"/>
        <v>902649.93</v>
      </c>
      <c r="L91" s="34">
        <f aca="true" t="shared" si="21" ref="L91:L96">SUM(D91,F91,H91,J91)</f>
        <v>128</v>
      </c>
    </row>
    <row r="92" spans="1:12" ht="15.6">
      <c r="A92" s="18"/>
      <c r="B92" s="23" t="s">
        <v>80</v>
      </c>
      <c r="C92" s="42">
        <v>125401.44</v>
      </c>
      <c r="D92" s="42">
        <v>15</v>
      </c>
      <c r="E92" s="42">
        <v>88243.12</v>
      </c>
      <c r="F92" s="42">
        <v>15</v>
      </c>
      <c r="G92" s="42">
        <v>55606.72</v>
      </c>
      <c r="H92" s="42">
        <v>6</v>
      </c>
      <c r="I92" s="42">
        <v>63819.68</v>
      </c>
      <c r="J92" s="42">
        <v>11</v>
      </c>
      <c r="K92" s="36">
        <f t="shared" si="16"/>
        <v>333070.96</v>
      </c>
      <c r="L92" s="37">
        <f t="shared" si="21"/>
        <v>47</v>
      </c>
    </row>
    <row r="93" spans="1:12" ht="15.6">
      <c r="A93" s="18"/>
      <c r="B93" s="20" t="s">
        <v>81</v>
      </c>
      <c r="C93" s="42"/>
      <c r="D93" s="42"/>
      <c r="E93" s="42"/>
      <c r="F93" s="42"/>
      <c r="G93" s="42"/>
      <c r="H93" s="42"/>
      <c r="I93" s="42"/>
      <c r="J93" s="42"/>
      <c r="K93" s="36">
        <f t="shared" si="16"/>
        <v>0</v>
      </c>
      <c r="L93" s="37">
        <f t="shared" si="21"/>
        <v>0</v>
      </c>
    </row>
    <row r="94" spans="1:12" ht="15.6">
      <c r="A94" s="18"/>
      <c r="B94" s="20" t="s">
        <v>82</v>
      </c>
      <c r="C94" s="42"/>
      <c r="D94" s="42"/>
      <c r="E94" s="42"/>
      <c r="F94" s="42"/>
      <c r="G94" s="42"/>
      <c r="H94" s="42"/>
      <c r="I94" s="42"/>
      <c r="J94" s="42"/>
      <c r="K94" s="36">
        <f t="shared" si="16"/>
        <v>0</v>
      </c>
      <c r="L94" s="37">
        <f t="shared" si="21"/>
        <v>0</v>
      </c>
    </row>
    <row r="95" spans="1:12" ht="15.6">
      <c r="A95" s="18"/>
      <c r="B95" s="20" t="s">
        <v>83</v>
      </c>
      <c r="C95" s="42"/>
      <c r="D95" s="42"/>
      <c r="E95" s="42"/>
      <c r="F95" s="42"/>
      <c r="G95" s="42"/>
      <c r="H95" s="42"/>
      <c r="I95" s="42"/>
      <c r="J95" s="42"/>
      <c r="K95" s="36">
        <f t="shared" si="16"/>
        <v>0</v>
      </c>
      <c r="L95" s="37">
        <f t="shared" si="21"/>
        <v>0</v>
      </c>
    </row>
    <row r="96" spans="1:12" ht="16.2" thickBot="1">
      <c r="A96" s="19"/>
      <c r="B96" s="25" t="s">
        <v>84</v>
      </c>
      <c r="C96" s="44">
        <v>144526.48</v>
      </c>
      <c r="D96" s="44">
        <v>20</v>
      </c>
      <c r="E96" s="44">
        <v>295836.09</v>
      </c>
      <c r="F96" s="44">
        <v>39</v>
      </c>
      <c r="G96" s="44">
        <v>77600.24</v>
      </c>
      <c r="H96" s="44">
        <v>13</v>
      </c>
      <c r="I96" s="44">
        <v>51616.16</v>
      </c>
      <c r="J96" s="44">
        <v>9</v>
      </c>
      <c r="K96" s="39">
        <f t="shared" si="16"/>
        <v>569578.9700000001</v>
      </c>
      <c r="L96" s="40">
        <f t="shared" si="21"/>
        <v>81</v>
      </c>
    </row>
    <row r="97" spans="1:12" ht="15.6">
      <c r="A97" s="3"/>
      <c r="B97" s="15"/>
      <c r="C97" s="46"/>
      <c r="D97" s="46"/>
      <c r="E97" s="46"/>
      <c r="F97" s="46"/>
      <c r="G97" s="46"/>
      <c r="H97" s="46"/>
      <c r="I97" s="46"/>
      <c r="J97" s="46"/>
      <c r="K97" s="41"/>
      <c r="L97" s="46"/>
    </row>
    <row r="98" spans="1:12" ht="16.2" thickBot="1">
      <c r="A98" s="3"/>
      <c r="B98" s="10"/>
      <c r="C98" s="50"/>
      <c r="D98" s="50"/>
      <c r="E98" s="50"/>
      <c r="F98" s="50"/>
      <c r="G98" s="50"/>
      <c r="H98" s="50"/>
      <c r="I98" s="50"/>
      <c r="J98" s="50"/>
      <c r="K98" s="41"/>
      <c r="L98" s="50"/>
    </row>
    <row r="99" spans="1:12" ht="15.6">
      <c r="A99" s="16" t="s">
        <v>85</v>
      </c>
      <c r="B99" s="17" t="s">
        <v>86</v>
      </c>
      <c r="C99" s="48">
        <f>SUM(C100,C101,C102,C103,C104,C105,C106)</f>
        <v>1015906.56</v>
      </c>
      <c r="D99" s="48">
        <f aca="true" t="shared" si="22" ref="D99:J99">SUM(D100,D101,D102,D103,D104,D105,D106)</f>
        <v>183</v>
      </c>
      <c r="E99" s="48">
        <f t="shared" si="22"/>
        <v>572748.8</v>
      </c>
      <c r="F99" s="48">
        <f t="shared" si="22"/>
        <v>106</v>
      </c>
      <c r="G99" s="48">
        <f t="shared" si="22"/>
        <v>21956.88</v>
      </c>
      <c r="H99" s="48">
        <f t="shared" si="22"/>
        <v>4</v>
      </c>
      <c r="I99" s="48">
        <f t="shared" si="22"/>
        <v>113132.16</v>
      </c>
      <c r="J99" s="48">
        <f t="shared" si="22"/>
        <v>21</v>
      </c>
      <c r="K99" s="33">
        <f t="shared" si="16"/>
        <v>1723744.4</v>
      </c>
      <c r="L99" s="34">
        <f aca="true" t="shared" si="23" ref="L99:L106">SUM(D99,F99,H99,J99)</f>
        <v>314</v>
      </c>
    </row>
    <row r="100" spans="1:12" ht="15.6">
      <c r="A100" s="18"/>
      <c r="B100" s="12" t="s">
        <v>87</v>
      </c>
      <c r="C100" s="42"/>
      <c r="D100" s="42"/>
      <c r="E100" s="42"/>
      <c r="F100" s="42"/>
      <c r="G100" s="42"/>
      <c r="H100" s="42"/>
      <c r="I100" s="42"/>
      <c r="J100" s="42"/>
      <c r="K100" s="36">
        <f t="shared" si="16"/>
        <v>0</v>
      </c>
      <c r="L100" s="37">
        <f t="shared" si="23"/>
        <v>0</v>
      </c>
    </row>
    <row r="101" spans="1:12" ht="15.6">
      <c r="A101" s="18"/>
      <c r="B101" s="12" t="s">
        <v>88</v>
      </c>
      <c r="C101" s="42">
        <v>984067.04</v>
      </c>
      <c r="D101" s="42">
        <v>178</v>
      </c>
      <c r="E101" s="42">
        <v>556994.64</v>
      </c>
      <c r="F101" s="42">
        <v>103</v>
      </c>
      <c r="G101" s="42"/>
      <c r="H101" s="42"/>
      <c r="I101" s="42">
        <v>106995.6</v>
      </c>
      <c r="J101" s="42">
        <v>19</v>
      </c>
      <c r="K101" s="36">
        <f t="shared" si="16"/>
        <v>1648057.2800000003</v>
      </c>
      <c r="L101" s="37">
        <f t="shared" si="23"/>
        <v>300</v>
      </c>
    </row>
    <row r="102" spans="1:12" ht="15.6">
      <c r="A102" s="18"/>
      <c r="B102" s="12" t="s">
        <v>89</v>
      </c>
      <c r="C102" s="42">
        <v>7914.16</v>
      </c>
      <c r="D102" s="42">
        <v>2</v>
      </c>
      <c r="E102" s="42"/>
      <c r="F102" s="42"/>
      <c r="G102" s="42">
        <v>8931.84</v>
      </c>
      <c r="H102" s="42">
        <v>3</v>
      </c>
      <c r="I102" s="42">
        <v>6136.56</v>
      </c>
      <c r="J102" s="42">
        <v>2</v>
      </c>
      <c r="K102" s="36">
        <f t="shared" si="16"/>
        <v>22982.56</v>
      </c>
      <c r="L102" s="37">
        <f t="shared" si="23"/>
        <v>7</v>
      </c>
    </row>
    <row r="103" spans="1:12" ht="15.6">
      <c r="A103" s="18"/>
      <c r="B103" s="12" t="s">
        <v>90</v>
      </c>
      <c r="C103" s="42">
        <v>11875.92</v>
      </c>
      <c r="D103" s="42">
        <v>1</v>
      </c>
      <c r="E103" s="42">
        <v>3971.68</v>
      </c>
      <c r="F103" s="42">
        <v>1</v>
      </c>
      <c r="G103" s="42"/>
      <c r="H103" s="42"/>
      <c r="I103" s="42"/>
      <c r="J103" s="42"/>
      <c r="K103" s="36">
        <f t="shared" si="16"/>
        <v>15847.6</v>
      </c>
      <c r="L103" s="37">
        <f t="shared" si="23"/>
        <v>2</v>
      </c>
    </row>
    <row r="104" spans="1:12" ht="15.6">
      <c r="A104" s="18"/>
      <c r="B104" s="12" t="s">
        <v>91</v>
      </c>
      <c r="C104" s="42"/>
      <c r="D104" s="42"/>
      <c r="E104" s="42"/>
      <c r="F104" s="42"/>
      <c r="G104" s="42"/>
      <c r="H104" s="42"/>
      <c r="I104" s="42"/>
      <c r="J104" s="42"/>
      <c r="K104" s="36">
        <f t="shared" si="16"/>
        <v>0</v>
      </c>
      <c r="L104" s="37">
        <f t="shared" si="23"/>
        <v>0</v>
      </c>
    </row>
    <row r="105" spans="1:12" ht="15.6">
      <c r="A105" s="18"/>
      <c r="B105" s="12" t="s">
        <v>92</v>
      </c>
      <c r="C105" s="42">
        <v>12049.44</v>
      </c>
      <c r="D105" s="42">
        <v>2</v>
      </c>
      <c r="E105" s="42">
        <v>2523.76</v>
      </c>
      <c r="F105" s="42">
        <v>1</v>
      </c>
      <c r="G105" s="42">
        <v>13025.04</v>
      </c>
      <c r="H105" s="42">
        <v>1</v>
      </c>
      <c r="I105" s="42"/>
      <c r="J105" s="42"/>
      <c r="K105" s="36">
        <f t="shared" si="16"/>
        <v>27598.24</v>
      </c>
      <c r="L105" s="37">
        <f t="shared" si="23"/>
        <v>4</v>
      </c>
    </row>
    <row r="106" spans="1:12" ht="16.2" thickBot="1">
      <c r="A106" s="19"/>
      <c r="B106" s="14" t="s">
        <v>93</v>
      </c>
      <c r="C106" s="44"/>
      <c r="D106" s="44"/>
      <c r="E106" s="44">
        <v>9258.72</v>
      </c>
      <c r="F106" s="44">
        <v>1</v>
      </c>
      <c r="G106" s="44"/>
      <c r="H106" s="44"/>
      <c r="I106" s="44"/>
      <c r="J106" s="44"/>
      <c r="K106" s="39">
        <f t="shared" si="16"/>
        <v>9258.72</v>
      </c>
      <c r="L106" s="40">
        <f t="shared" si="23"/>
        <v>1</v>
      </c>
    </row>
    <row r="107" spans="1:12" ht="15.6">
      <c r="A107" s="3"/>
      <c r="B107" s="5"/>
      <c r="C107" s="46"/>
      <c r="D107" s="46"/>
      <c r="E107" s="46"/>
      <c r="F107" s="46"/>
      <c r="G107" s="46"/>
      <c r="H107" s="46"/>
      <c r="I107" s="46"/>
      <c r="J107" s="46"/>
      <c r="K107" s="41"/>
      <c r="L107" s="46"/>
    </row>
    <row r="108" spans="1:12" ht="16.2" thickBot="1">
      <c r="A108" s="3"/>
      <c r="B108" s="10"/>
      <c r="C108" s="50"/>
      <c r="D108" s="50"/>
      <c r="E108" s="50"/>
      <c r="F108" s="50"/>
      <c r="G108" s="50"/>
      <c r="H108" s="50"/>
      <c r="I108" s="50"/>
      <c r="J108" s="50"/>
      <c r="K108" s="41"/>
      <c r="L108" s="50"/>
    </row>
    <row r="109" spans="1:12" ht="15.6">
      <c r="A109" s="16" t="s">
        <v>94</v>
      </c>
      <c r="B109" s="17" t="s">
        <v>95</v>
      </c>
      <c r="C109" s="48">
        <f>SUM(C110,C111,C112,C113,C114,C115,C116)</f>
        <v>524034</v>
      </c>
      <c r="D109" s="48">
        <f aca="true" t="shared" si="24" ref="D109:J109">SUM(D110,D111,D112,D113,D114,D115,D116)</f>
        <v>91</v>
      </c>
      <c r="E109" s="48">
        <f t="shared" si="24"/>
        <v>114162.72</v>
      </c>
      <c r="F109" s="48">
        <f t="shared" si="24"/>
        <v>14</v>
      </c>
      <c r="G109" s="48">
        <f t="shared" si="24"/>
        <v>189154.16000000003</v>
      </c>
      <c r="H109" s="48">
        <f t="shared" si="24"/>
        <v>50</v>
      </c>
      <c r="I109" s="48">
        <f t="shared" si="24"/>
        <v>59550.240000000005</v>
      </c>
      <c r="J109" s="51">
        <f t="shared" si="24"/>
        <v>12</v>
      </c>
      <c r="K109" s="33">
        <f t="shared" si="16"/>
        <v>886901.12</v>
      </c>
      <c r="L109" s="34">
        <f aca="true" t="shared" si="25" ref="L109:L116">SUM(D109,F109,H109,J109)</f>
        <v>167</v>
      </c>
    </row>
    <row r="110" spans="1:12" ht="15.6">
      <c r="A110" s="18"/>
      <c r="B110" s="23" t="s">
        <v>96</v>
      </c>
      <c r="C110" s="49"/>
      <c r="D110" s="49"/>
      <c r="E110" s="49">
        <v>10684</v>
      </c>
      <c r="F110" s="49">
        <v>1</v>
      </c>
      <c r="G110" s="49">
        <v>38868.8</v>
      </c>
      <c r="H110" s="49">
        <v>10</v>
      </c>
      <c r="I110" s="49">
        <v>30816</v>
      </c>
      <c r="J110" s="49">
        <v>6</v>
      </c>
      <c r="K110" s="36">
        <f t="shared" si="16"/>
        <v>80368.8</v>
      </c>
      <c r="L110" s="37">
        <f t="shared" si="25"/>
        <v>17</v>
      </c>
    </row>
    <row r="111" spans="1:12" ht="15.6">
      <c r="A111" s="18"/>
      <c r="B111" s="23" t="s">
        <v>97</v>
      </c>
      <c r="C111" s="42"/>
      <c r="D111" s="42"/>
      <c r="E111" s="42"/>
      <c r="F111" s="42"/>
      <c r="G111" s="42"/>
      <c r="H111" s="42"/>
      <c r="I111" s="42"/>
      <c r="J111" s="42"/>
      <c r="K111" s="36">
        <f t="shared" si="16"/>
        <v>0</v>
      </c>
      <c r="L111" s="37">
        <f t="shared" si="25"/>
        <v>0</v>
      </c>
    </row>
    <row r="112" spans="1:12" ht="15.6">
      <c r="A112" s="18"/>
      <c r="B112" s="23" t="s">
        <v>98</v>
      </c>
      <c r="C112" s="42"/>
      <c r="D112" s="42"/>
      <c r="E112" s="42"/>
      <c r="F112" s="42"/>
      <c r="G112" s="42"/>
      <c r="H112" s="42"/>
      <c r="I112" s="42"/>
      <c r="J112" s="42"/>
      <c r="K112" s="36">
        <f t="shared" si="16"/>
        <v>0</v>
      </c>
      <c r="L112" s="37">
        <f t="shared" si="25"/>
        <v>0</v>
      </c>
    </row>
    <row r="113" spans="1:12" ht="15.6">
      <c r="A113" s="18"/>
      <c r="B113" s="23" t="s">
        <v>99</v>
      </c>
      <c r="C113" s="42">
        <v>52609.52</v>
      </c>
      <c r="D113" s="42">
        <v>12</v>
      </c>
      <c r="E113" s="42"/>
      <c r="F113" s="42"/>
      <c r="G113" s="42">
        <v>20802.32</v>
      </c>
      <c r="H113" s="42">
        <v>6</v>
      </c>
      <c r="I113" s="42"/>
      <c r="J113" s="42"/>
      <c r="K113" s="36">
        <f t="shared" si="16"/>
        <v>73411.84</v>
      </c>
      <c r="L113" s="37">
        <f t="shared" si="25"/>
        <v>18</v>
      </c>
    </row>
    <row r="114" spans="1:12" ht="15.6">
      <c r="A114" s="18"/>
      <c r="B114" s="23" t="s">
        <v>100</v>
      </c>
      <c r="C114" s="42">
        <v>89237.28</v>
      </c>
      <c r="D114" s="42">
        <v>17</v>
      </c>
      <c r="E114" s="42"/>
      <c r="F114" s="42"/>
      <c r="G114" s="42">
        <v>41058.8</v>
      </c>
      <c r="H114" s="42">
        <v>13</v>
      </c>
      <c r="I114" s="42">
        <v>28734.24</v>
      </c>
      <c r="J114" s="42">
        <v>6</v>
      </c>
      <c r="K114" s="36">
        <f t="shared" si="16"/>
        <v>159030.32</v>
      </c>
      <c r="L114" s="37">
        <f t="shared" si="25"/>
        <v>36</v>
      </c>
    </row>
    <row r="115" spans="1:12" ht="15.6">
      <c r="A115" s="18"/>
      <c r="B115" s="23" t="s">
        <v>101</v>
      </c>
      <c r="C115" s="42">
        <v>382187.2</v>
      </c>
      <c r="D115" s="42">
        <v>62</v>
      </c>
      <c r="E115" s="42">
        <v>103478.72</v>
      </c>
      <c r="F115" s="42">
        <v>13</v>
      </c>
      <c r="G115" s="42">
        <v>88424.24</v>
      </c>
      <c r="H115" s="42">
        <v>21</v>
      </c>
      <c r="I115" s="42"/>
      <c r="J115" s="42"/>
      <c r="K115" s="36">
        <f t="shared" si="16"/>
        <v>574090.16</v>
      </c>
      <c r="L115" s="37">
        <f t="shared" si="25"/>
        <v>96</v>
      </c>
    </row>
    <row r="116" spans="1:12" ht="16.2" thickBot="1">
      <c r="A116" s="19"/>
      <c r="B116" s="25" t="s">
        <v>102</v>
      </c>
      <c r="C116" s="44"/>
      <c r="D116" s="44"/>
      <c r="E116" s="44"/>
      <c r="F116" s="44"/>
      <c r="G116" s="44"/>
      <c r="H116" s="44"/>
      <c r="I116" s="44"/>
      <c r="J116" s="44"/>
      <c r="K116" s="39">
        <f t="shared" si="16"/>
        <v>0</v>
      </c>
      <c r="L116" s="40">
        <f t="shared" si="25"/>
        <v>0</v>
      </c>
    </row>
    <row r="117" spans="1:12" ht="15.6">
      <c r="A117" s="3"/>
      <c r="B117" s="15"/>
      <c r="C117" s="46"/>
      <c r="D117" s="46"/>
      <c r="E117" s="46"/>
      <c r="F117" s="46"/>
      <c r="G117" s="46"/>
      <c r="H117" s="46"/>
      <c r="I117" s="46"/>
      <c r="J117" s="46"/>
      <c r="K117" s="41"/>
      <c r="L117" s="46"/>
    </row>
    <row r="118" spans="1:12" ht="16.2" thickBot="1">
      <c r="A118" s="3"/>
      <c r="C118" s="50"/>
      <c r="D118" s="50"/>
      <c r="E118" s="50"/>
      <c r="F118" s="50"/>
      <c r="G118" s="50"/>
      <c r="H118" s="50"/>
      <c r="I118" s="50"/>
      <c r="J118" s="50"/>
      <c r="K118" s="41"/>
      <c r="L118" s="50"/>
    </row>
    <row r="119" spans="1:12" ht="15.6">
      <c r="A119" s="16" t="s">
        <v>103</v>
      </c>
      <c r="B119" s="17" t="s">
        <v>104</v>
      </c>
      <c r="C119" s="48">
        <f>SUM(C120,C121,C122,C123,C124,C125,C126,C127)</f>
        <v>133603.42</v>
      </c>
      <c r="D119" s="48">
        <f aca="true" t="shared" si="26" ref="D119:J119">SUM(D120,D121,D122,D123,D124,D125,D126,D127)</f>
        <v>22</v>
      </c>
      <c r="E119" s="48">
        <f t="shared" si="26"/>
        <v>278568.35</v>
      </c>
      <c r="F119" s="48">
        <f t="shared" si="26"/>
        <v>47</v>
      </c>
      <c r="G119" s="48">
        <f t="shared" si="26"/>
        <v>183963.9</v>
      </c>
      <c r="H119" s="48">
        <f t="shared" si="26"/>
        <v>28</v>
      </c>
      <c r="I119" s="48">
        <f t="shared" si="26"/>
        <v>60640.16</v>
      </c>
      <c r="J119" s="48">
        <f t="shared" si="26"/>
        <v>8</v>
      </c>
      <c r="K119" s="33">
        <f t="shared" si="16"/>
        <v>656775.8300000001</v>
      </c>
      <c r="L119" s="34">
        <f aca="true" t="shared" si="27" ref="L119:L127">SUM(D119,F119,H119,J119)</f>
        <v>105</v>
      </c>
    </row>
    <row r="120" spans="1:12" ht="15.6">
      <c r="A120" s="18"/>
      <c r="B120" s="12" t="s">
        <v>105</v>
      </c>
      <c r="C120" s="42"/>
      <c r="D120" s="42"/>
      <c r="E120" s="42"/>
      <c r="F120" s="42"/>
      <c r="G120" s="42"/>
      <c r="H120" s="42"/>
      <c r="I120" s="42"/>
      <c r="J120" s="42"/>
      <c r="K120" s="36">
        <f t="shared" si="16"/>
        <v>0</v>
      </c>
      <c r="L120" s="37">
        <f t="shared" si="27"/>
        <v>0</v>
      </c>
    </row>
    <row r="121" spans="1:12" ht="15.6">
      <c r="A121" s="18"/>
      <c r="B121" s="12" t="s">
        <v>106</v>
      </c>
      <c r="C121" s="42"/>
      <c r="D121" s="42"/>
      <c r="E121" s="42"/>
      <c r="F121" s="42"/>
      <c r="G121" s="42"/>
      <c r="H121" s="42"/>
      <c r="I121" s="42"/>
      <c r="J121" s="42"/>
      <c r="K121" s="36">
        <f t="shared" si="16"/>
        <v>0</v>
      </c>
      <c r="L121" s="37">
        <f t="shared" si="27"/>
        <v>0</v>
      </c>
    </row>
    <row r="122" spans="1:12" ht="15.6">
      <c r="A122" s="18"/>
      <c r="B122" s="12" t="s">
        <v>107</v>
      </c>
      <c r="C122" s="42"/>
      <c r="D122" s="42"/>
      <c r="E122" s="42">
        <v>8411.63</v>
      </c>
      <c r="F122" s="42">
        <v>3</v>
      </c>
      <c r="G122" s="42"/>
      <c r="H122" s="42"/>
      <c r="I122" s="42"/>
      <c r="J122" s="42"/>
      <c r="K122" s="36">
        <f t="shared" si="16"/>
        <v>8411.63</v>
      </c>
      <c r="L122" s="37">
        <f t="shared" si="27"/>
        <v>3</v>
      </c>
    </row>
    <row r="123" spans="1:12" ht="15.6">
      <c r="A123" s="18"/>
      <c r="B123" s="12" t="s">
        <v>108</v>
      </c>
      <c r="C123" s="42">
        <v>133496.89</v>
      </c>
      <c r="D123" s="42">
        <v>21</v>
      </c>
      <c r="E123" s="42">
        <v>270156.72</v>
      </c>
      <c r="F123" s="42">
        <v>44</v>
      </c>
      <c r="G123" s="42">
        <v>183963.9</v>
      </c>
      <c r="H123" s="42">
        <v>28</v>
      </c>
      <c r="I123" s="42">
        <v>60640.16</v>
      </c>
      <c r="J123" s="42">
        <v>8</v>
      </c>
      <c r="K123" s="36">
        <f t="shared" si="16"/>
        <v>648257.67</v>
      </c>
      <c r="L123" s="37">
        <f t="shared" si="27"/>
        <v>101</v>
      </c>
    </row>
    <row r="124" spans="1:12" ht="15.6">
      <c r="A124" s="18"/>
      <c r="B124" s="12" t="s">
        <v>109</v>
      </c>
      <c r="C124" s="42">
        <v>106.53</v>
      </c>
      <c r="D124" s="42">
        <v>1</v>
      </c>
      <c r="E124" s="42"/>
      <c r="F124" s="42"/>
      <c r="G124" s="42"/>
      <c r="H124" s="42"/>
      <c r="I124" s="42"/>
      <c r="J124" s="42"/>
      <c r="K124" s="36">
        <f t="shared" si="16"/>
        <v>106.53</v>
      </c>
      <c r="L124" s="37">
        <f t="shared" si="27"/>
        <v>1</v>
      </c>
    </row>
    <row r="125" spans="1:12" ht="15.6">
      <c r="A125" s="18"/>
      <c r="B125" s="12" t="s">
        <v>110</v>
      </c>
      <c r="C125" s="42"/>
      <c r="D125" s="42"/>
      <c r="E125" s="42"/>
      <c r="F125" s="42"/>
      <c r="G125" s="42"/>
      <c r="H125" s="42"/>
      <c r="I125" s="42"/>
      <c r="J125" s="42"/>
      <c r="K125" s="36">
        <f t="shared" si="16"/>
        <v>0</v>
      </c>
      <c r="L125" s="37">
        <f t="shared" si="27"/>
        <v>0</v>
      </c>
    </row>
    <row r="126" spans="1:12" ht="15.6">
      <c r="A126" s="18"/>
      <c r="B126" s="12" t="s">
        <v>111</v>
      </c>
      <c r="C126" s="42"/>
      <c r="D126" s="42"/>
      <c r="E126" s="42"/>
      <c r="F126" s="42"/>
      <c r="G126" s="42"/>
      <c r="H126" s="42"/>
      <c r="I126" s="42"/>
      <c r="J126" s="42"/>
      <c r="K126" s="36">
        <f t="shared" si="16"/>
        <v>0</v>
      </c>
      <c r="L126" s="37">
        <f t="shared" si="27"/>
        <v>0</v>
      </c>
    </row>
    <row r="127" spans="1:12" ht="16.2" thickBot="1">
      <c r="A127" s="19"/>
      <c r="B127" s="14" t="s">
        <v>112</v>
      </c>
      <c r="C127" s="44"/>
      <c r="D127" s="44"/>
      <c r="E127" s="44"/>
      <c r="F127" s="44"/>
      <c r="G127" s="44"/>
      <c r="H127" s="44"/>
      <c r="I127" s="44"/>
      <c r="J127" s="44"/>
      <c r="K127" s="39">
        <f t="shared" si="16"/>
        <v>0</v>
      </c>
      <c r="L127" s="40">
        <f t="shared" si="27"/>
        <v>0</v>
      </c>
    </row>
    <row r="128" spans="1:12" ht="15.6">
      <c r="A128" s="3"/>
      <c r="B128" s="5"/>
      <c r="C128" s="46"/>
      <c r="D128" s="46"/>
      <c r="E128" s="46"/>
      <c r="F128" s="46"/>
      <c r="G128" s="46"/>
      <c r="H128" s="46"/>
      <c r="I128" s="46"/>
      <c r="J128" s="46"/>
      <c r="K128" s="41"/>
      <c r="L128" s="46"/>
    </row>
    <row r="129" spans="1:12" ht="16.2" thickBot="1">
      <c r="A129" s="3"/>
      <c r="C129" s="50"/>
      <c r="D129" s="50"/>
      <c r="E129" s="50"/>
      <c r="F129" s="50"/>
      <c r="G129" s="50"/>
      <c r="H129" s="50"/>
      <c r="I129" s="50"/>
      <c r="J129" s="50"/>
      <c r="K129" s="41"/>
      <c r="L129" s="50"/>
    </row>
    <row r="130" spans="1:12" ht="15.6">
      <c r="A130" s="16" t="s">
        <v>113</v>
      </c>
      <c r="B130" s="17" t="s">
        <v>114</v>
      </c>
      <c r="C130" s="48">
        <f>SUM(C131,C132,C133,C134)</f>
        <v>256165.6</v>
      </c>
      <c r="D130" s="48">
        <f aca="true" t="shared" si="28" ref="D130:J130">SUM(D131,D132,D133,D134)</f>
        <v>34</v>
      </c>
      <c r="E130" s="48">
        <f t="shared" si="28"/>
        <v>38244.4</v>
      </c>
      <c r="F130" s="48">
        <f t="shared" si="28"/>
        <v>7</v>
      </c>
      <c r="G130" s="48">
        <f t="shared" si="28"/>
        <v>0</v>
      </c>
      <c r="H130" s="48">
        <f t="shared" si="28"/>
        <v>0</v>
      </c>
      <c r="I130" s="48">
        <f t="shared" si="28"/>
        <v>0</v>
      </c>
      <c r="J130" s="48">
        <f t="shared" si="28"/>
        <v>0</v>
      </c>
      <c r="K130" s="33">
        <f t="shared" si="16"/>
        <v>294410</v>
      </c>
      <c r="L130" s="34">
        <f aca="true" t="shared" si="29" ref="L130:L134">SUM(D130,F130,H130,J130)</f>
        <v>41</v>
      </c>
    </row>
    <row r="131" spans="1:12" ht="15.6">
      <c r="A131" s="18"/>
      <c r="B131" s="23" t="s">
        <v>115</v>
      </c>
      <c r="C131" s="42"/>
      <c r="D131" s="42"/>
      <c r="E131" s="42"/>
      <c r="F131" s="42"/>
      <c r="G131" s="42"/>
      <c r="H131" s="42"/>
      <c r="I131" s="42"/>
      <c r="J131" s="42"/>
      <c r="K131" s="36">
        <f t="shared" si="16"/>
        <v>0</v>
      </c>
      <c r="L131" s="37">
        <f t="shared" si="29"/>
        <v>0</v>
      </c>
    </row>
    <row r="132" spans="1:12" ht="15.6">
      <c r="A132" s="18"/>
      <c r="B132" s="23" t="s">
        <v>116</v>
      </c>
      <c r="C132" s="42">
        <v>256165.6</v>
      </c>
      <c r="D132" s="42">
        <v>34</v>
      </c>
      <c r="E132" s="42">
        <v>38244.4</v>
      </c>
      <c r="F132" s="42">
        <v>7</v>
      </c>
      <c r="G132" s="42"/>
      <c r="H132" s="42"/>
      <c r="I132" s="42"/>
      <c r="J132" s="42"/>
      <c r="K132" s="36">
        <f t="shared" si="16"/>
        <v>294410</v>
      </c>
      <c r="L132" s="37">
        <f t="shared" si="29"/>
        <v>41</v>
      </c>
    </row>
    <row r="133" spans="1:12" ht="15.6">
      <c r="A133" s="18"/>
      <c r="B133" s="23" t="s">
        <v>117</v>
      </c>
      <c r="C133" s="42"/>
      <c r="D133" s="42"/>
      <c r="E133" s="42"/>
      <c r="F133" s="42"/>
      <c r="G133" s="42"/>
      <c r="H133" s="42"/>
      <c r="I133" s="42"/>
      <c r="J133" s="42"/>
      <c r="K133" s="36">
        <f t="shared" si="16"/>
        <v>0</v>
      </c>
      <c r="L133" s="37">
        <f t="shared" si="29"/>
        <v>0</v>
      </c>
    </row>
    <row r="134" spans="1:12" ht="16.2" thickBot="1">
      <c r="A134" s="19"/>
      <c r="B134" s="25" t="s">
        <v>118</v>
      </c>
      <c r="C134" s="44"/>
      <c r="D134" s="44"/>
      <c r="E134" s="44"/>
      <c r="F134" s="44"/>
      <c r="G134" s="44"/>
      <c r="H134" s="44"/>
      <c r="I134" s="44"/>
      <c r="J134" s="44"/>
      <c r="K134" s="39">
        <f t="shared" si="16"/>
        <v>0</v>
      </c>
      <c r="L134" s="40">
        <f t="shared" si="29"/>
        <v>0</v>
      </c>
    </row>
    <row r="135" spans="1:12" ht="15.6">
      <c r="A135" s="3"/>
      <c r="B135" s="15"/>
      <c r="C135" s="46"/>
      <c r="D135" s="46"/>
      <c r="E135" s="46"/>
      <c r="F135" s="46"/>
      <c r="G135" s="46"/>
      <c r="H135" s="46"/>
      <c r="I135" s="46"/>
      <c r="J135" s="46"/>
      <c r="K135" s="41"/>
      <c r="L135" s="46"/>
    </row>
    <row r="136" spans="1:12" ht="16.2" thickBot="1">
      <c r="A136" s="3"/>
      <c r="C136" s="50"/>
      <c r="D136" s="50"/>
      <c r="E136" s="50"/>
      <c r="F136" s="50"/>
      <c r="G136" s="50"/>
      <c r="H136" s="50"/>
      <c r="I136" s="50"/>
      <c r="J136" s="50"/>
      <c r="K136" s="41"/>
      <c r="L136" s="50"/>
    </row>
    <row r="137" spans="1:12" ht="15.6">
      <c r="A137" s="16" t="s">
        <v>119</v>
      </c>
      <c r="B137" s="17" t="s">
        <v>120</v>
      </c>
      <c r="C137" s="48">
        <f>SUM(C138,C139,C140,C141,C142,C143,C144)</f>
        <v>1284355.7000000002</v>
      </c>
      <c r="D137" s="48">
        <f aca="true" t="shared" si="30" ref="D137:J137">SUM(D138,D139,D140,D141,D142,D143,D144)</f>
        <v>207</v>
      </c>
      <c r="E137" s="48">
        <f t="shared" si="30"/>
        <v>792725.84</v>
      </c>
      <c r="F137" s="48">
        <f t="shared" si="30"/>
        <v>148</v>
      </c>
      <c r="G137" s="48">
        <f t="shared" si="30"/>
        <v>268634.36</v>
      </c>
      <c r="H137" s="48">
        <f t="shared" si="30"/>
        <v>53</v>
      </c>
      <c r="I137" s="48">
        <f t="shared" si="30"/>
        <v>140162.32</v>
      </c>
      <c r="J137" s="48">
        <f t="shared" si="30"/>
        <v>24</v>
      </c>
      <c r="K137" s="33">
        <f t="shared" si="16"/>
        <v>2485878.2199999997</v>
      </c>
      <c r="L137" s="34">
        <f aca="true" t="shared" si="31" ref="L137:L144">SUM(D137,F137,H137,J137)</f>
        <v>432</v>
      </c>
    </row>
    <row r="138" spans="1:12" ht="15.6">
      <c r="A138" s="18"/>
      <c r="B138" s="12" t="s">
        <v>121</v>
      </c>
      <c r="C138" s="42"/>
      <c r="D138" s="42"/>
      <c r="E138" s="42"/>
      <c r="F138" s="42"/>
      <c r="G138" s="42"/>
      <c r="H138" s="42"/>
      <c r="I138" s="42"/>
      <c r="J138" s="42"/>
      <c r="K138" s="36">
        <f aca="true" t="shared" si="32" ref="K138:K201">SUM(C138,E138,G138,I138)</f>
        <v>0</v>
      </c>
      <c r="L138" s="37">
        <f t="shared" si="31"/>
        <v>0</v>
      </c>
    </row>
    <row r="139" spans="1:12" ht="15.6">
      <c r="A139" s="18"/>
      <c r="B139" s="12" t="s">
        <v>122</v>
      </c>
      <c r="C139" s="42"/>
      <c r="D139" s="42"/>
      <c r="E139" s="42">
        <v>5509.92</v>
      </c>
      <c r="F139" s="42">
        <v>2</v>
      </c>
      <c r="G139" s="42"/>
      <c r="H139" s="42"/>
      <c r="I139" s="42"/>
      <c r="J139" s="42"/>
      <c r="K139" s="36">
        <f t="shared" si="32"/>
        <v>5509.92</v>
      </c>
      <c r="L139" s="37">
        <f t="shared" si="31"/>
        <v>2</v>
      </c>
    </row>
    <row r="140" spans="1:12" ht="15.6">
      <c r="A140" s="18"/>
      <c r="B140" s="12" t="s">
        <v>123</v>
      </c>
      <c r="C140" s="42"/>
      <c r="D140" s="42"/>
      <c r="E140" s="42"/>
      <c r="F140" s="42"/>
      <c r="G140" s="42"/>
      <c r="H140" s="42"/>
      <c r="I140" s="42"/>
      <c r="J140" s="42"/>
      <c r="K140" s="36">
        <f t="shared" si="32"/>
        <v>0</v>
      </c>
      <c r="L140" s="37">
        <f t="shared" si="31"/>
        <v>0</v>
      </c>
    </row>
    <row r="141" spans="1:12" ht="15.6">
      <c r="A141" s="18"/>
      <c r="B141" s="12" t="s">
        <v>124</v>
      </c>
      <c r="C141" s="42">
        <v>10121.36</v>
      </c>
      <c r="D141" s="42">
        <v>3</v>
      </c>
      <c r="E141" s="42"/>
      <c r="F141" s="42"/>
      <c r="G141" s="42">
        <v>2965.36</v>
      </c>
      <c r="H141" s="42">
        <v>2</v>
      </c>
      <c r="I141" s="42"/>
      <c r="J141" s="42"/>
      <c r="K141" s="36">
        <f t="shared" si="32"/>
        <v>13086.720000000001</v>
      </c>
      <c r="L141" s="37">
        <f t="shared" si="31"/>
        <v>5</v>
      </c>
    </row>
    <row r="142" spans="1:12" ht="15.6">
      <c r="A142" s="18"/>
      <c r="B142" s="12" t="s">
        <v>125</v>
      </c>
      <c r="C142" s="42"/>
      <c r="D142" s="42"/>
      <c r="E142" s="42">
        <v>14869.44</v>
      </c>
      <c r="F142" s="42">
        <v>1</v>
      </c>
      <c r="G142" s="42">
        <v>8477.2</v>
      </c>
      <c r="H142" s="42">
        <v>2</v>
      </c>
      <c r="I142" s="42"/>
      <c r="J142" s="42"/>
      <c r="K142" s="36">
        <f t="shared" si="32"/>
        <v>23346.64</v>
      </c>
      <c r="L142" s="37">
        <f t="shared" si="31"/>
        <v>3</v>
      </c>
    </row>
    <row r="143" spans="1:12" ht="15.6">
      <c r="A143" s="18"/>
      <c r="B143" s="12" t="s">
        <v>126</v>
      </c>
      <c r="C143" s="42">
        <v>1219344.34</v>
      </c>
      <c r="D143" s="42">
        <v>197</v>
      </c>
      <c r="E143" s="42">
        <v>757143.36</v>
      </c>
      <c r="F143" s="42">
        <v>142</v>
      </c>
      <c r="G143" s="42">
        <v>251166.68</v>
      </c>
      <c r="H143" s="42">
        <v>47</v>
      </c>
      <c r="I143" s="42">
        <v>133300.64</v>
      </c>
      <c r="J143" s="42">
        <v>22</v>
      </c>
      <c r="K143" s="36">
        <f t="shared" si="32"/>
        <v>2360955.0200000005</v>
      </c>
      <c r="L143" s="37">
        <f t="shared" si="31"/>
        <v>408</v>
      </c>
    </row>
    <row r="144" spans="1:12" ht="16.2" thickBot="1">
      <c r="A144" s="19"/>
      <c r="B144" s="14" t="s">
        <v>127</v>
      </c>
      <c r="C144" s="44">
        <v>54890</v>
      </c>
      <c r="D144" s="44">
        <v>7</v>
      </c>
      <c r="E144" s="44">
        <v>15203.12</v>
      </c>
      <c r="F144" s="44">
        <v>3</v>
      </c>
      <c r="G144" s="44">
        <v>6025.12</v>
      </c>
      <c r="H144" s="44">
        <v>2</v>
      </c>
      <c r="I144" s="44">
        <v>6861.68</v>
      </c>
      <c r="J144" s="44">
        <v>2</v>
      </c>
      <c r="K144" s="39">
        <f t="shared" si="32"/>
        <v>82979.91999999998</v>
      </c>
      <c r="L144" s="40">
        <f t="shared" si="31"/>
        <v>14</v>
      </c>
    </row>
    <row r="145" spans="1:12" ht="15.6">
      <c r="A145" s="3"/>
      <c r="B145" s="5"/>
      <c r="C145" s="46"/>
      <c r="D145" s="46"/>
      <c r="E145" s="46"/>
      <c r="F145" s="46"/>
      <c r="G145" s="46"/>
      <c r="H145" s="46"/>
      <c r="I145" s="46"/>
      <c r="J145" s="46"/>
      <c r="K145" s="41"/>
      <c r="L145" s="46"/>
    </row>
    <row r="146" spans="1:12" ht="16.2" thickBot="1">
      <c r="A146" s="3"/>
      <c r="C146" s="50"/>
      <c r="D146" s="50"/>
      <c r="E146" s="50"/>
      <c r="F146" s="50"/>
      <c r="G146" s="50"/>
      <c r="H146" s="50"/>
      <c r="I146" s="50"/>
      <c r="J146" s="50"/>
      <c r="K146" s="41"/>
      <c r="L146" s="50"/>
    </row>
    <row r="147" spans="1:12" ht="15.6">
      <c r="A147" s="16" t="s">
        <v>128</v>
      </c>
      <c r="B147" s="17" t="s">
        <v>129</v>
      </c>
      <c r="C147" s="48">
        <f>SUM(C148,C149,C150,C151,C152,C153,C154,C155,C156,C157)</f>
        <v>281842.84</v>
      </c>
      <c r="D147" s="48">
        <f aca="true" t="shared" si="33" ref="D147:J147">SUM(D148,D149,D150,D151,D152,D153,D154,D155,D156,D157)</f>
        <v>34</v>
      </c>
      <c r="E147" s="48">
        <f t="shared" si="33"/>
        <v>485176.18</v>
      </c>
      <c r="F147" s="48">
        <f t="shared" si="33"/>
        <v>80</v>
      </c>
      <c r="G147" s="48">
        <f t="shared" si="33"/>
        <v>1285414.9600000002</v>
      </c>
      <c r="H147" s="48">
        <f t="shared" si="33"/>
        <v>141</v>
      </c>
      <c r="I147" s="48">
        <f t="shared" si="33"/>
        <v>578505.88</v>
      </c>
      <c r="J147" s="48">
        <f t="shared" si="33"/>
        <v>39</v>
      </c>
      <c r="K147" s="33">
        <f t="shared" si="32"/>
        <v>2630939.8600000003</v>
      </c>
      <c r="L147" s="34">
        <f aca="true" t="shared" si="34" ref="L147:L157">SUM(D147,F147,H147,J147)</f>
        <v>294</v>
      </c>
    </row>
    <row r="148" spans="1:12" ht="15.6">
      <c r="A148" s="18"/>
      <c r="B148" s="23" t="s">
        <v>130</v>
      </c>
      <c r="C148" s="42">
        <v>24195.52</v>
      </c>
      <c r="D148" s="42">
        <v>5</v>
      </c>
      <c r="E148" s="42"/>
      <c r="F148" s="42"/>
      <c r="G148" s="42">
        <v>153973.28</v>
      </c>
      <c r="H148" s="42">
        <v>29</v>
      </c>
      <c r="I148" s="42">
        <v>11237.28</v>
      </c>
      <c r="J148" s="42">
        <v>1</v>
      </c>
      <c r="K148" s="36">
        <f t="shared" si="32"/>
        <v>189406.08</v>
      </c>
      <c r="L148" s="37">
        <f t="shared" si="34"/>
        <v>35</v>
      </c>
    </row>
    <row r="149" spans="1:12" ht="15.6">
      <c r="A149" s="18"/>
      <c r="B149" s="23" t="s">
        <v>131</v>
      </c>
      <c r="C149" s="42"/>
      <c r="D149" s="42"/>
      <c r="E149" s="42"/>
      <c r="F149" s="42"/>
      <c r="G149" s="42"/>
      <c r="H149" s="42"/>
      <c r="I149" s="42"/>
      <c r="J149" s="42"/>
      <c r="K149" s="36">
        <f t="shared" si="32"/>
        <v>0</v>
      </c>
      <c r="L149" s="37">
        <f t="shared" si="34"/>
        <v>0</v>
      </c>
    </row>
    <row r="150" spans="1:12" ht="15.6">
      <c r="A150" s="18"/>
      <c r="B150" s="23" t="s">
        <v>132</v>
      </c>
      <c r="C150" s="42"/>
      <c r="D150" s="42"/>
      <c r="E150" s="42">
        <v>24150.72</v>
      </c>
      <c r="F150" s="42">
        <v>8</v>
      </c>
      <c r="G150" s="42">
        <v>26830.8</v>
      </c>
      <c r="H150" s="42">
        <v>3</v>
      </c>
      <c r="I150" s="42">
        <v>15446.72</v>
      </c>
      <c r="J150" s="42">
        <v>2</v>
      </c>
      <c r="K150" s="36">
        <f t="shared" si="32"/>
        <v>66428.24</v>
      </c>
      <c r="L150" s="37">
        <f t="shared" si="34"/>
        <v>13</v>
      </c>
    </row>
    <row r="151" spans="1:12" ht="15.6">
      <c r="A151" s="18"/>
      <c r="B151" s="23" t="s">
        <v>133</v>
      </c>
      <c r="C151" s="42"/>
      <c r="D151" s="42"/>
      <c r="E151" s="42"/>
      <c r="F151" s="42"/>
      <c r="G151" s="42"/>
      <c r="H151" s="42"/>
      <c r="I151" s="42"/>
      <c r="J151" s="42"/>
      <c r="K151" s="36">
        <f t="shared" si="32"/>
        <v>0</v>
      </c>
      <c r="L151" s="37">
        <f t="shared" si="34"/>
        <v>0</v>
      </c>
    </row>
    <row r="152" spans="1:12" ht="15.6">
      <c r="A152" s="18"/>
      <c r="B152" s="23" t="s">
        <v>134</v>
      </c>
      <c r="C152" s="42"/>
      <c r="D152" s="42"/>
      <c r="E152" s="42"/>
      <c r="F152" s="42"/>
      <c r="G152" s="42"/>
      <c r="H152" s="42"/>
      <c r="I152" s="42"/>
      <c r="J152" s="42"/>
      <c r="K152" s="36">
        <f t="shared" si="32"/>
        <v>0</v>
      </c>
      <c r="L152" s="37">
        <f t="shared" si="34"/>
        <v>0</v>
      </c>
    </row>
    <row r="153" spans="1:12" ht="15.6">
      <c r="A153" s="18"/>
      <c r="B153" s="23" t="s">
        <v>135</v>
      </c>
      <c r="C153" s="42">
        <v>242578.92</v>
      </c>
      <c r="D153" s="42">
        <v>27</v>
      </c>
      <c r="E153" s="42">
        <v>411238.5</v>
      </c>
      <c r="F153" s="42">
        <v>64</v>
      </c>
      <c r="G153" s="42">
        <v>1086917.36</v>
      </c>
      <c r="H153" s="42">
        <v>104</v>
      </c>
      <c r="I153" s="42">
        <v>530206.92</v>
      </c>
      <c r="J153" s="42">
        <v>33</v>
      </c>
      <c r="K153" s="36">
        <f t="shared" si="32"/>
        <v>2270941.7</v>
      </c>
      <c r="L153" s="37">
        <f t="shared" si="34"/>
        <v>228</v>
      </c>
    </row>
    <row r="154" spans="1:12" ht="15.6">
      <c r="A154" s="18"/>
      <c r="B154" s="23" t="s">
        <v>136</v>
      </c>
      <c r="C154" s="42">
        <v>15068.4</v>
      </c>
      <c r="D154" s="42">
        <v>2</v>
      </c>
      <c r="E154" s="42">
        <v>36835.44</v>
      </c>
      <c r="F154" s="42">
        <v>6</v>
      </c>
      <c r="G154" s="42">
        <v>7859.92</v>
      </c>
      <c r="H154" s="42">
        <v>2</v>
      </c>
      <c r="I154" s="42">
        <v>21614.96</v>
      </c>
      <c r="J154" s="42">
        <v>3</v>
      </c>
      <c r="K154" s="36">
        <f t="shared" si="32"/>
        <v>81378.72</v>
      </c>
      <c r="L154" s="37">
        <f t="shared" si="34"/>
        <v>13</v>
      </c>
    </row>
    <row r="155" spans="1:12" ht="15.6">
      <c r="A155" s="18"/>
      <c r="B155" s="23" t="s">
        <v>137</v>
      </c>
      <c r="C155" s="42"/>
      <c r="D155" s="42"/>
      <c r="E155" s="42"/>
      <c r="F155" s="42"/>
      <c r="G155" s="42">
        <v>9833.6</v>
      </c>
      <c r="H155" s="42">
        <v>3</v>
      </c>
      <c r="I155" s="42"/>
      <c r="J155" s="42"/>
      <c r="K155" s="36">
        <f t="shared" si="32"/>
        <v>9833.6</v>
      </c>
      <c r="L155" s="37">
        <f t="shared" si="34"/>
        <v>3</v>
      </c>
    </row>
    <row r="156" spans="1:12" ht="15.6">
      <c r="A156" s="18"/>
      <c r="B156" s="13" t="s">
        <v>138</v>
      </c>
      <c r="C156" s="42"/>
      <c r="D156" s="42"/>
      <c r="E156" s="42"/>
      <c r="F156" s="42"/>
      <c r="G156" s="42"/>
      <c r="H156" s="42"/>
      <c r="I156" s="42"/>
      <c r="J156" s="42"/>
      <c r="K156" s="36">
        <f t="shared" si="32"/>
        <v>0</v>
      </c>
      <c r="L156" s="37">
        <f t="shared" si="34"/>
        <v>0</v>
      </c>
    </row>
    <row r="157" spans="1:12" ht="16.2" thickBot="1">
      <c r="A157" s="19"/>
      <c r="B157" s="25" t="s">
        <v>139</v>
      </c>
      <c r="C157" s="44"/>
      <c r="D157" s="44"/>
      <c r="E157" s="44">
        <v>12951.52</v>
      </c>
      <c r="F157" s="44">
        <v>2</v>
      </c>
      <c r="G157" s="44"/>
      <c r="H157" s="44"/>
      <c r="I157" s="44"/>
      <c r="J157" s="44"/>
      <c r="K157" s="39">
        <f t="shared" si="32"/>
        <v>12951.52</v>
      </c>
      <c r="L157" s="40">
        <f t="shared" si="34"/>
        <v>2</v>
      </c>
    </row>
    <row r="158" spans="1:12" ht="15.6">
      <c r="A158" s="3"/>
      <c r="B158" s="15"/>
      <c r="C158" s="46"/>
      <c r="D158" s="46"/>
      <c r="E158" s="46"/>
      <c r="F158" s="46"/>
      <c r="G158" s="46"/>
      <c r="H158" s="46"/>
      <c r="I158" s="46"/>
      <c r="J158" s="46"/>
      <c r="K158" s="41"/>
      <c r="L158" s="46"/>
    </row>
    <row r="159" spans="1:12" ht="16.2" thickBot="1">
      <c r="A159" s="3"/>
      <c r="C159" s="50"/>
      <c r="D159" s="50"/>
      <c r="E159" s="50"/>
      <c r="F159" s="50"/>
      <c r="G159" s="50"/>
      <c r="H159" s="50"/>
      <c r="I159" s="50"/>
      <c r="J159" s="50"/>
      <c r="K159" s="41"/>
      <c r="L159" s="50"/>
    </row>
    <row r="160" spans="1:12" ht="15.6">
      <c r="A160" s="16" t="s">
        <v>140</v>
      </c>
      <c r="B160" s="17" t="s">
        <v>141</v>
      </c>
      <c r="C160" s="48">
        <f>SUM(C161,C162,C163,C164,C165)</f>
        <v>358062.30000000005</v>
      </c>
      <c r="D160" s="48">
        <f aca="true" t="shared" si="35" ref="D160:J160">SUM(D161,D162,D163,D164,D165)</f>
        <v>55</v>
      </c>
      <c r="E160" s="48">
        <f t="shared" si="35"/>
        <v>357416.54000000004</v>
      </c>
      <c r="F160" s="48">
        <f t="shared" si="35"/>
        <v>46</v>
      </c>
      <c r="G160" s="48">
        <f t="shared" si="35"/>
        <v>156115.22</v>
      </c>
      <c r="H160" s="48">
        <f t="shared" si="35"/>
        <v>22</v>
      </c>
      <c r="I160" s="48">
        <f t="shared" si="35"/>
        <v>24253.92</v>
      </c>
      <c r="J160" s="48">
        <f t="shared" si="35"/>
        <v>6</v>
      </c>
      <c r="K160" s="33">
        <f t="shared" si="32"/>
        <v>895847.9800000001</v>
      </c>
      <c r="L160" s="34">
        <f aca="true" t="shared" si="36" ref="L160:L165">SUM(D160,F160,H160,J160)</f>
        <v>129</v>
      </c>
    </row>
    <row r="161" spans="1:12" ht="15.6">
      <c r="A161" s="28"/>
      <c r="B161" s="23" t="s">
        <v>142</v>
      </c>
      <c r="C161" s="42"/>
      <c r="D161" s="42"/>
      <c r="E161" s="42"/>
      <c r="F161" s="42"/>
      <c r="G161" s="42"/>
      <c r="H161" s="42"/>
      <c r="I161" s="42"/>
      <c r="J161" s="42"/>
      <c r="K161" s="36">
        <f t="shared" si="32"/>
        <v>0</v>
      </c>
      <c r="L161" s="37">
        <f t="shared" si="36"/>
        <v>0</v>
      </c>
    </row>
    <row r="162" spans="1:12" ht="15.6">
      <c r="A162" s="28"/>
      <c r="B162" s="23" t="s">
        <v>143</v>
      </c>
      <c r="C162" s="42"/>
      <c r="D162" s="42"/>
      <c r="E162" s="42">
        <v>134549.66</v>
      </c>
      <c r="F162" s="42">
        <v>19</v>
      </c>
      <c r="G162" s="42"/>
      <c r="H162" s="42"/>
      <c r="I162" s="42"/>
      <c r="J162" s="42"/>
      <c r="K162" s="36">
        <f t="shared" si="32"/>
        <v>134549.66</v>
      </c>
      <c r="L162" s="37">
        <f t="shared" si="36"/>
        <v>19</v>
      </c>
    </row>
    <row r="163" spans="1:12" ht="15.6">
      <c r="A163" s="28"/>
      <c r="B163" s="23" t="s">
        <v>144</v>
      </c>
      <c r="C163" s="42">
        <v>21746.4</v>
      </c>
      <c r="D163" s="42">
        <v>4</v>
      </c>
      <c r="E163" s="42">
        <v>8597.36</v>
      </c>
      <c r="F163" s="42">
        <v>3</v>
      </c>
      <c r="G163" s="42">
        <v>5898.24</v>
      </c>
      <c r="H163" s="42">
        <v>1</v>
      </c>
      <c r="I163" s="42"/>
      <c r="J163" s="42"/>
      <c r="K163" s="36">
        <f t="shared" si="32"/>
        <v>36242</v>
      </c>
      <c r="L163" s="37">
        <f t="shared" si="36"/>
        <v>8</v>
      </c>
    </row>
    <row r="164" spans="1:12" ht="15.6">
      <c r="A164" s="28"/>
      <c r="B164" s="23" t="s">
        <v>145</v>
      </c>
      <c r="C164" s="42"/>
      <c r="D164" s="42"/>
      <c r="E164" s="42"/>
      <c r="F164" s="42"/>
      <c r="G164" s="42"/>
      <c r="H164" s="42"/>
      <c r="I164" s="42"/>
      <c r="J164" s="42"/>
      <c r="K164" s="36">
        <f t="shared" si="32"/>
        <v>0</v>
      </c>
      <c r="L164" s="37">
        <f t="shared" si="36"/>
        <v>0</v>
      </c>
    </row>
    <row r="165" spans="1:12" ht="16.2" thickBot="1">
      <c r="A165" s="29"/>
      <c r="B165" s="25" t="s">
        <v>146</v>
      </c>
      <c r="C165" s="44">
        <v>336315.9</v>
      </c>
      <c r="D165" s="44">
        <v>51</v>
      </c>
      <c r="E165" s="44">
        <v>214269.52</v>
      </c>
      <c r="F165" s="44">
        <v>24</v>
      </c>
      <c r="G165" s="44">
        <v>150216.98</v>
      </c>
      <c r="H165" s="44">
        <v>21</v>
      </c>
      <c r="I165" s="44">
        <v>24253.92</v>
      </c>
      <c r="J165" s="44">
        <v>6</v>
      </c>
      <c r="K165" s="39">
        <f t="shared" si="32"/>
        <v>725056.3200000001</v>
      </c>
      <c r="L165" s="40">
        <f t="shared" si="36"/>
        <v>102</v>
      </c>
    </row>
    <row r="166" spans="1:12" ht="15.6">
      <c r="A166" s="1"/>
      <c r="B166" s="15"/>
      <c r="C166" s="46"/>
      <c r="D166" s="46"/>
      <c r="E166" s="46"/>
      <c r="F166" s="46"/>
      <c r="G166" s="46"/>
      <c r="H166" s="46"/>
      <c r="I166" s="46"/>
      <c r="J166" s="46"/>
      <c r="K166" s="41"/>
      <c r="L166" s="46"/>
    </row>
    <row r="167" spans="1:12" ht="16.2" thickBot="1">
      <c r="A167" s="1"/>
      <c r="C167" s="50"/>
      <c r="D167" s="50"/>
      <c r="E167" s="50"/>
      <c r="F167" s="50"/>
      <c r="G167" s="50"/>
      <c r="H167" s="50"/>
      <c r="I167" s="50"/>
      <c r="J167" s="50"/>
      <c r="K167" s="41"/>
      <c r="L167" s="50"/>
    </row>
    <row r="168" spans="1:12" ht="15.6">
      <c r="A168" s="16" t="s">
        <v>147</v>
      </c>
      <c r="B168" s="17" t="s">
        <v>148</v>
      </c>
      <c r="C168" s="48">
        <f>SUM(C169,C170,C171)</f>
        <v>731270.64</v>
      </c>
      <c r="D168" s="48">
        <f aca="true" t="shared" si="37" ref="D168:J168">SUM(D169,D170,D171)</f>
        <v>104</v>
      </c>
      <c r="E168" s="48">
        <f t="shared" si="37"/>
        <v>325128.8</v>
      </c>
      <c r="F168" s="48">
        <f t="shared" si="37"/>
        <v>51</v>
      </c>
      <c r="G168" s="48">
        <f t="shared" si="37"/>
        <v>355506.56</v>
      </c>
      <c r="H168" s="48">
        <f t="shared" si="37"/>
        <v>45</v>
      </c>
      <c r="I168" s="48">
        <f t="shared" si="37"/>
        <v>198357.12</v>
      </c>
      <c r="J168" s="48">
        <f t="shared" si="37"/>
        <v>34</v>
      </c>
      <c r="K168" s="33">
        <f t="shared" si="32"/>
        <v>1610263.12</v>
      </c>
      <c r="L168" s="34">
        <f aca="true" t="shared" si="38" ref="L168:L171">SUM(D168,F168,H168,J168)</f>
        <v>234</v>
      </c>
    </row>
    <row r="169" spans="1:12" ht="15.6">
      <c r="A169" s="18"/>
      <c r="B169" s="23" t="s">
        <v>149</v>
      </c>
      <c r="C169" s="42">
        <v>55638.48</v>
      </c>
      <c r="D169" s="42">
        <v>8</v>
      </c>
      <c r="E169" s="42">
        <v>46579.44</v>
      </c>
      <c r="F169" s="42">
        <v>10</v>
      </c>
      <c r="G169" s="42">
        <v>17088.24</v>
      </c>
      <c r="H169" s="42">
        <v>4</v>
      </c>
      <c r="I169" s="42">
        <v>13401.28</v>
      </c>
      <c r="J169" s="42">
        <v>3</v>
      </c>
      <c r="K169" s="36">
        <f t="shared" si="32"/>
        <v>132707.44000000003</v>
      </c>
      <c r="L169" s="37">
        <f t="shared" si="38"/>
        <v>25</v>
      </c>
    </row>
    <row r="170" spans="1:12" ht="15.6">
      <c r="A170" s="18"/>
      <c r="B170" s="23" t="s">
        <v>150</v>
      </c>
      <c r="C170" s="42"/>
      <c r="D170" s="42"/>
      <c r="E170" s="42"/>
      <c r="F170" s="42"/>
      <c r="G170" s="42"/>
      <c r="H170" s="42"/>
      <c r="I170" s="42"/>
      <c r="J170" s="42"/>
      <c r="K170" s="36">
        <f t="shared" si="32"/>
        <v>0</v>
      </c>
      <c r="L170" s="37">
        <f t="shared" si="38"/>
        <v>0</v>
      </c>
    </row>
    <row r="171" spans="1:12" ht="16.2" thickBot="1">
      <c r="A171" s="19"/>
      <c r="B171" s="25" t="s">
        <v>151</v>
      </c>
      <c r="C171" s="44">
        <v>675632.16</v>
      </c>
      <c r="D171" s="44">
        <v>96</v>
      </c>
      <c r="E171" s="44">
        <v>278549.36</v>
      </c>
      <c r="F171" s="44">
        <v>41</v>
      </c>
      <c r="G171" s="44">
        <v>338418.32</v>
      </c>
      <c r="H171" s="44">
        <v>41</v>
      </c>
      <c r="I171" s="44">
        <v>184955.84</v>
      </c>
      <c r="J171" s="44">
        <v>31</v>
      </c>
      <c r="K171" s="39">
        <f t="shared" si="32"/>
        <v>1477555.6800000002</v>
      </c>
      <c r="L171" s="40">
        <f t="shared" si="38"/>
        <v>209</v>
      </c>
    </row>
    <row r="172" spans="1:12" ht="15.6">
      <c r="A172" s="3"/>
      <c r="B172" s="15"/>
      <c r="C172" s="46"/>
      <c r="D172" s="46"/>
      <c r="E172" s="46"/>
      <c r="F172" s="46"/>
      <c r="G172" s="46"/>
      <c r="H172" s="46"/>
      <c r="I172" s="46"/>
      <c r="J172" s="46"/>
      <c r="K172" s="41"/>
      <c r="L172" s="46"/>
    </row>
    <row r="173" spans="1:12" ht="16.2" thickBot="1">
      <c r="A173" s="3"/>
      <c r="C173" s="50"/>
      <c r="D173" s="50"/>
      <c r="E173" s="50"/>
      <c r="F173" s="50"/>
      <c r="G173" s="50"/>
      <c r="H173" s="50"/>
      <c r="I173" s="50"/>
      <c r="J173" s="50"/>
      <c r="K173" s="41"/>
      <c r="L173" s="50"/>
    </row>
    <row r="174" spans="1:12" ht="15.6">
      <c r="A174" s="16" t="s">
        <v>152</v>
      </c>
      <c r="B174" s="17" t="s">
        <v>153</v>
      </c>
      <c r="C174" s="48">
        <f>SUM(C175,C176,C177)</f>
        <v>95321.2</v>
      </c>
      <c r="D174" s="48">
        <f aca="true" t="shared" si="39" ref="D174:J174">SUM(D175,D176,D177)</f>
        <v>21</v>
      </c>
      <c r="E174" s="48">
        <f t="shared" si="39"/>
        <v>35443.25</v>
      </c>
      <c r="F174" s="48">
        <f t="shared" si="39"/>
        <v>7</v>
      </c>
      <c r="G174" s="48">
        <f t="shared" si="39"/>
        <v>63974.88</v>
      </c>
      <c r="H174" s="48">
        <f t="shared" si="39"/>
        <v>13</v>
      </c>
      <c r="I174" s="48">
        <f t="shared" si="39"/>
        <v>7511.84</v>
      </c>
      <c r="J174" s="48">
        <f t="shared" si="39"/>
        <v>1</v>
      </c>
      <c r="K174" s="33">
        <f t="shared" si="32"/>
        <v>202251.16999999998</v>
      </c>
      <c r="L174" s="34">
        <f aca="true" t="shared" si="40" ref="L174:L177">SUM(D174,F174,H174,J174)</f>
        <v>42</v>
      </c>
    </row>
    <row r="175" spans="1:12" ht="15.6">
      <c r="A175" s="18"/>
      <c r="B175" s="23" t="s">
        <v>154</v>
      </c>
      <c r="C175" s="42"/>
      <c r="D175" s="42"/>
      <c r="E175" s="42"/>
      <c r="F175" s="42"/>
      <c r="G175" s="42">
        <v>14568.96</v>
      </c>
      <c r="H175" s="42">
        <v>1</v>
      </c>
      <c r="I175" s="42">
        <v>7511.84</v>
      </c>
      <c r="J175" s="42">
        <v>1</v>
      </c>
      <c r="K175" s="36">
        <f t="shared" si="32"/>
        <v>22080.8</v>
      </c>
      <c r="L175" s="37">
        <f t="shared" si="40"/>
        <v>2</v>
      </c>
    </row>
    <row r="176" spans="1:12" ht="15.6">
      <c r="A176" s="18"/>
      <c r="B176" s="23" t="s">
        <v>155</v>
      </c>
      <c r="C176" s="42">
        <v>88697.44</v>
      </c>
      <c r="D176" s="42">
        <v>19</v>
      </c>
      <c r="E176" s="42">
        <v>34916</v>
      </c>
      <c r="F176" s="42">
        <v>6</v>
      </c>
      <c r="G176" s="42">
        <v>49405.92</v>
      </c>
      <c r="H176" s="42">
        <v>12</v>
      </c>
      <c r="I176" s="42"/>
      <c r="J176" s="42"/>
      <c r="K176" s="36">
        <f t="shared" si="32"/>
        <v>173019.36</v>
      </c>
      <c r="L176" s="37">
        <f t="shared" si="40"/>
        <v>37</v>
      </c>
    </row>
    <row r="177" spans="1:12" ht="16.2" thickBot="1">
      <c r="A177" s="19"/>
      <c r="B177" s="25" t="s">
        <v>156</v>
      </c>
      <c r="C177" s="44">
        <v>6623.76</v>
      </c>
      <c r="D177" s="44">
        <v>2</v>
      </c>
      <c r="E177" s="44">
        <v>527.25</v>
      </c>
      <c r="F177" s="44">
        <v>1</v>
      </c>
      <c r="G177" s="44"/>
      <c r="H177" s="44"/>
      <c r="I177" s="44"/>
      <c r="J177" s="44"/>
      <c r="K177" s="39">
        <f t="shared" si="32"/>
        <v>7151.01</v>
      </c>
      <c r="L177" s="40">
        <f t="shared" si="40"/>
        <v>3</v>
      </c>
    </row>
    <row r="178" spans="1:12" ht="15.6">
      <c r="A178" s="3"/>
      <c r="B178" s="15"/>
      <c r="C178" s="46"/>
      <c r="D178" s="46"/>
      <c r="E178" s="46"/>
      <c r="F178" s="46"/>
      <c r="G178" s="46"/>
      <c r="H178" s="46"/>
      <c r="I178" s="46"/>
      <c r="J178" s="46"/>
      <c r="K178" s="41"/>
      <c r="L178" s="46"/>
    </row>
    <row r="179" spans="1:12" ht="16.2" thickBot="1">
      <c r="A179" s="3"/>
      <c r="C179" s="50"/>
      <c r="D179" s="50"/>
      <c r="E179" s="50"/>
      <c r="F179" s="50"/>
      <c r="G179" s="50"/>
      <c r="H179" s="50"/>
      <c r="I179" s="50"/>
      <c r="J179" s="50"/>
      <c r="K179" s="41"/>
      <c r="L179" s="50"/>
    </row>
    <row r="180" spans="1:12" ht="15.6">
      <c r="A180" s="16" t="s">
        <v>157</v>
      </c>
      <c r="B180" s="17" t="s">
        <v>158</v>
      </c>
      <c r="C180" s="48">
        <f>SUM(C181,C182,C183,C184)</f>
        <v>408134.4</v>
      </c>
      <c r="D180" s="48">
        <f aca="true" t="shared" si="41" ref="D180:J180">SUM(D181,D182,D183,D184)</f>
        <v>72</v>
      </c>
      <c r="E180" s="48">
        <f t="shared" si="41"/>
        <v>209669.24</v>
      </c>
      <c r="F180" s="48">
        <f t="shared" si="41"/>
        <v>41</v>
      </c>
      <c r="G180" s="48">
        <f t="shared" si="41"/>
        <v>246898.08000000002</v>
      </c>
      <c r="H180" s="48">
        <f t="shared" si="41"/>
        <v>42</v>
      </c>
      <c r="I180" s="48">
        <f t="shared" si="41"/>
        <v>19951.6</v>
      </c>
      <c r="J180" s="48">
        <f t="shared" si="41"/>
        <v>3</v>
      </c>
      <c r="K180" s="33">
        <f t="shared" si="32"/>
        <v>884653.32</v>
      </c>
      <c r="L180" s="34">
        <f aca="true" t="shared" si="42" ref="L180:L184">SUM(D180,F180,H180,J180)</f>
        <v>158</v>
      </c>
    </row>
    <row r="181" spans="1:12" ht="15.6">
      <c r="A181" s="18"/>
      <c r="B181" s="23" t="s">
        <v>159</v>
      </c>
      <c r="C181" s="42"/>
      <c r="D181" s="42"/>
      <c r="E181" s="42"/>
      <c r="F181" s="42"/>
      <c r="G181" s="42"/>
      <c r="H181" s="42"/>
      <c r="I181" s="42"/>
      <c r="J181" s="42"/>
      <c r="K181" s="36">
        <f t="shared" si="32"/>
        <v>0</v>
      </c>
      <c r="L181" s="37">
        <f t="shared" si="42"/>
        <v>0</v>
      </c>
    </row>
    <row r="182" spans="1:12" ht="15.6">
      <c r="A182" s="18"/>
      <c r="B182" s="23" t="s">
        <v>160</v>
      </c>
      <c r="C182" s="42">
        <v>51982.64</v>
      </c>
      <c r="D182" s="42">
        <v>7</v>
      </c>
      <c r="E182" s="42">
        <v>35243.68</v>
      </c>
      <c r="F182" s="42">
        <v>9</v>
      </c>
      <c r="G182" s="42">
        <v>51117.2</v>
      </c>
      <c r="H182" s="42">
        <v>8</v>
      </c>
      <c r="I182" s="42">
        <v>15147.28</v>
      </c>
      <c r="J182" s="42">
        <v>2</v>
      </c>
      <c r="K182" s="36">
        <f t="shared" si="32"/>
        <v>153490.80000000002</v>
      </c>
      <c r="L182" s="37">
        <f t="shared" si="42"/>
        <v>26</v>
      </c>
    </row>
    <row r="183" spans="1:12" ht="15.6">
      <c r="A183" s="18"/>
      <c r="B183" s="23" t="s">
        <v>161</v>
      </c>
      <c r="C183" s="42">
        <v>353717.12</v>
      </c>
      <c r="D183" s="42">
        <v>64</v>
      </c>
      <c r="E183" s="42">
        <v>174425.56</v>
      </c>
      <c r="F183" s="42">
        <v>32</v>
      </c>
      <c r="G183" s="42">
        <v>195780.88</v>
      </c>
      <c r="H183" s="42">
        <v>34</v>
      </c>
      <c r="I183" s="42"/>
      <c r="J183" s="42"/>
      <c r="K183" s="36">
        <f t="shared" si="32"/>
        <v>723923.5599999999</v>
      </c>
      <c r="L183" s="37">
        <f t="shared" si="42"/>
        <v>130</v>
      </c>
    </row>
    <row r="184" spans="1:12" ht="16.2" thickBot="1">
      <c r="A184" s="19"/>
      <c r="B184" s="25" t="s">
        <v>162</v>
      </c>
      <c r="C184" s="44">
        <v>2434.64</v>
      </c>
      <c r="D184" s="44">
        <v>1</v>
      </c>
      <c r="E184" s="44"/>
      <c r="F184" s="44"/>
      <c r="G184" s="44"/>
      <c r="H184" s="44"/>
      <c r="I184" s="44">
        <v>4804.32</v>
      </c>
      <c r="J184" s="44">
        <v>1</v>
      </c>
      <c r="K184" s="39">
        <f t="shared" si="32"/>
        <v>7238.959999999999</v>
      </c>
      <c r="L184" s="40">
        <f t="shared" si="42"/>
        <v>2</v>
      </c>
    </row>
    <row r="185" spans="1:12" ht="15.6">
      <c r="A185" s="3"/>
      <c r="B185" s="15"/>
      <c r="C185" s="46"/>
      <c r="D185" s="46"/>
      <c r="E185" s="46"/>
      <c r="F185" s="46"/>
      <c r="G185" s="46"/>
      <c r="H185" s="46"/>
      <c r="I185" s="46"/>
      <c r="J185" s="46"/>
      <c r="K185" s="41"/>
      <c r="L185" s="46"/>
    </row>
    <row r="186" spans="1:12" ht="16.2" thickBot="1">
      <c r="A186" s="3"/>
      <c r="C186" s="50"/>
      <c r="D186" s="50"/>
      <c r="E186" s="50"/>
      <c r="F186" s="50"/>
      <c r="G186" s="50"/>
      <c r="H186" s="50"/>
      <c r="I186" s="50"/>
      <c r="J186" s="50"/>
      <c r="K186" s="41"/>
      <c r="L186" s="50"/>
    </row>
    <row r="187" spans="1:12" ht="15.6">
      <c r="A187" s="16" t="s">
        <v>163</v>
      </c>
      <c r="B187" s="17" t="s">
        <v>164</v>
      </c>
      <c r="C187" s="48">
        <f>SUM(C188,C189,C190,C191,C192,C193)</f>
        <v>149751.62</v>
      </c>
      <c r="D187" s="48">
        <f aca="true" t="shared" si="43" ref="D187:J187">SUM(D188,D189,D190,D191,D192,D193)</f>
        <v>27</v>
      </c>
      <c r="E187" s="48">
        <f t="shared" si="43"/>
        <v>70733.68</v>
      </c>
      <c r="F187" s="48">
        <f t="shared" si="43"/>
        <v>11</v>
      </c>
      <c r="G187" s="48">
        <f t="shared" si="43"/>
        <v>25620.480000000003</v>
      </c>
      <c r="H187" s="48">
        <f t="shared" si="43"/>
        <v>6</v>
      </c>
      <c r="I187" s="48">
        <f t="shared" si="43"/>
        <v>1875.68</v>
      </c>
      <c r="J187" s="48">
        <f t="shared" si="43"/>
        <v>1</v>
      </c>
      <c r="K187" s="33">
        <f t="shared" si="32"/>
        <v>247981.46</v>
      </c>
      <c r="L187" s="34">
        <f aca="true" t="shared" si="44" ref="L187:L193">SUM(D187,F187,H187,J187)</f>
        <v>45</v>
      </c>
    </row>
    <row r="188" spans="1:12" ht="15.6">
      <c r="A188" s="18"/>
      <c r="B188" s="23" t="s">
        <v>165</v>
      </c>
      <c r="C188" s="42">
        <v>5758</v>
      </c>
      <c r="D188" s="42">
        <v>1</v>
      </c>
      <c r="E188" s="42">
        <v>4483.76</v>
      </c>
      <c r="F188" s="42">
        <v>1</v>
      </c>
      <c r="G188" s="42"/>
      <c r="H188" s="42"/>
      <c r="I188" s="42"/>
      <c r="J188" s="42"/>
      <c r="K188" s="36">
        <f t="shared" si="32"/>
        <v>10241.76</v>
      </c>
      <c r="L188" s="37">
        <f t="shared" si="44"/>
        <v>2</v>
      </c>
    </row>
    <row r="189" spans="1:12" ht="15.6">
      <c r="A189" s="18"/>
      <c r="B189" s="23" t="s">
        <v>166</v>
      </c>
      <c r="C189" s="42"/>
      <c r="D189" s="42"/>
      <c r="E189" s="42"/>
      <c r="F189" s="42"/>
      <c r="G189" s="42"/>
      <c r="H189" s="42"/>
      <c r="I189" s="42"/>
      <c r="J189" s="42"/>
      <c r="K189" s="36">
        <f t="shared" si="32"/>
        <v>0</v>
      </c>
      <c r="L189" s="37">
        <f t="shared" si="44"/>
        <v>0</v>
      </c>
    </row>
    <row r="190" spans="1:12" ht="15.6">
      <c r="A190" s="18"/>
      <c r="B190" s="23" t="s">
        <v>167</v>
      </c>
      <c r="C190" s="42">
        <v>21863.2</v>
      </c>
      <c r="D190" s="42">
        <v>3</v>
      </c>
      <c r="E190" s="42">
        <v>11016</v>
      </c>
      <c r="F190" s="42">
        <v>1</v>
      </c>
      <c r="G190" s="42">
        <v>2152.48</v>
      </c>
      <c r="H190" s="42">
        <v>1</v>
      </c>
      <c r="I190" s="42"/>
      <c r="J190" s="42"/>
      <c r="K190" s="36">
        <f t="shared" si="32"/>
        <v>35031.68</v>
      </c>
      <c r="L190" s="37">
        <f t="shared" si="44"/>
        <v>5</v>
      </c>
    </row>
    <row r="191" spans="1:12" ht="15.6">
      <c r="A191" s="18"/>
      <c r="B191" s="23" t="s">
        <v>168</v>
      </c>
      <c r="C191" s="42"/>
      <c r="D191" s="42"/>
      <c r="E191" s="42">
        <v>55233.92</v>
      </c>
      <c r="F191" s="42">
        <v>9</v>
      </c>
      <c r="G191" s="42"/>
      <c r="H191" s="42"/>
      <c r="I191" s="42"/>
      <c r="J191" s="42"/>
      <c r="K191" s="36">
        <f t="shared" si="32"/>
        <v>55233.92</v>
      </c>
      <c r="L191" s="37">
        <f t="shared" si="44"/>
        <v>9</v>
      </c>
    </row>
    <row r="192" spans="1:12" ht="15.6">
      <c r="A192" s="18"/>
      <c r="B192" s="23" t="s">
        <v>169</v>
      </c>
      <c r="C192" s="42">
        <v>122130.42</v>
      </c>
      <c r="D192" s="42">
        <v>23</v>
      </c>
      <c r="E192" s="42"/>
      <c r="F192" s="42"/>
      <c r="G192" s="42">
        <v>15958.24</v>
      </c>
      <c r="H192" s="42">
        <v>4</v>
      </c>
      <c r="I192" s="42"/>
      <c r="J192" s="42"/>
      <c r="K192" s="36">
        <f t="shared" si="32"/>
        <v>138088.66</v>
      </c>
      <c r="L192" s="37">
        <f t="shared" si="44"/>
        <v>27</v>
      </c>
    </row>
    <row r="193" spans="1:12" ht="16.2" thickBot="1">
      <c r="A193" s="19"/>
      <c r="B193" s="25" t="s">
        <v>170</v>
      </c>
      <c r="C193" s="44"/>
      <c r="D193" s="44"/>
      <c r="E193" s="44"/>
      <c r="F193" s="44"/>
      <c r="G193" s="44">
        <v>7509.76</v>
      </c>
      <c r="H193" s="44">
        <v>1</v>
      </c>
      <c r="I193" s="44">
        <v>1875.68</v>
      </c>
      <c r="J193" s="44">
        <v>1</v>
      </c>
      <c r="K193" s="39">
        <f t="shared" si="32"/>
        <v>9385.44</v>
      </c>
      <c r="L193" s="40">
        <f t="shared" si="44"/>
        <v>2</v>
      </c>
    </row>
    <row r="194" spans="1:12" ht="15.6">
      <c r="A194" s="3"/>
      <c r="B194" s="15"/>
      <c r="C194" s="46"/>
      <c r="D194" s="46"/>
      <c r="E194" s="46"/>
      <c r="F194" s="46"/>
      <c r="G194" s="46"/>
      <c r="H194" s="46"/>
      <c r="I194" s="46"/>
      <c r="J194" s="46"/>
      <c r="K194" s="41"/>
      <c r="L194" s="46"/>
    </row>
    <row r="195" spans="1:12" ht="16.2" thickBot="1">
      <c r="A195" s="3"/>
      <c r="C195" s="50"/>
      <c r="D195" s="50"/>
      <c r="E195" s="50"/>
      <c r="F195" s="50"/>
      <c r="G195" s="50"/>
      <c r="H195" s="50"/>
      <c r="I195" s="50"/>
      <c r="J195" s="50"/>
      <c r="K195" s="41"/>
      <c r="L195" s="50"/>
    </row>
    <row r="196" spans="1:12" ht="15.6">
      <c r="A196" s="16" t="s">
        <v>171</v>
      </c>
      <c r="B196" s="17" t="s">
        <v>172</v>
      </c>
      <c r="C196" s="48">
        <f>SUM(C197,C198)</f>
        <v>1575838.98</v>
      </c>
      <c r="D196" s="48">
        <f aca="true" t="shared" si="45" ref="D196:J196">SUM(D197,D198)</f>
        <v>187</v>
      </c>
      <c r="E196" s="48">
        <f t="shared" si="45"/>
        <v>1514930.22</v>
      </c>
      <c r="F196" s="48">
        <f t="shared" si="45"/>
        <v>203</v>
      </c>
      <c r="G196" s="48">
        <f t="shared" si="45"/>
        <v>1695341.31</v>
      </c>
      <c r="H196" s="48">
        <f t="shared" si="45"/>
        <v>202</v>
      </c>
      <c r="I196" s="48">
        <f t="shared" si="45"/>
        <v>2053349.72</v>
      </c>
      <c r="J196" s="48">
        <f t="shared" si="45"/>
        <v>255</v>
      </c>
      <c r="K196" s="33">
        <f t="shared" si="32"/>
        <v>6839460.2299999995</v>
      </c>
      <c r="L196" s="34">
        <f aca="true" t="shared" si="46" ref="L196:L198">SUM(D196,F196,H196,J196)</f>
        <v>847</v>
      </c>
    </row>
    <row r="197" spans="1:12" ht="15.6">
      <c r="A197" s="18"/>
      <c r="B197" s="23" t="s">
        <v>173</v>
      </c>
      <c r="C197" s="49">
        <v>1575838.98</v>
      </c>
      <c r="D197" s="49">
        <v>187</v>
      </c>
      <c r="E197" s="49">
        <v>1514930.22</v>
      </c>
      <c r="F197" s="49">
        <v>203</v>
      </c>
      <c r="G197" s="49">
        <v>1695341.31</v>
      </c>
      <c r="H197" s="49">
        <v>202</v>
      </c>
      <c r="I197" s="49">
        <v>2053349.72</v>
      </c>
      <c r="J197" s="49">
        <v>255</v>
      </c>
      <c r="K197" s="36">
        <f t="shared" si="32"/>
        <v>6839460.2299999995</v>
      </c>
      <c r="L197" s="37">
        <f t="shared" si="46"/>
        <v>847</v>
      </c>
    </row>
    <row r="198" spans="1:12" ht="16.2" thickBot="1">
      <c r="A198" s="19"/>
      <c r="B198" s="25" t="s">
        <v>174</v>
      </c>
      <c r="C198" s="44"/>
      <c r="D198" s="44"/>
      <c r="E198" s="44"/>
      <c r="F198" s="44"/>
      <c r="G198" s="44"/>
      <c r="H198" s="44"/>
      <c r="I198" s="44"/>
      <c r="J198" s="44"/>
      <c r="K198" s="39">
        <f t="shared" si="32"/>
        <v>0</v>
      </c>
      <c r="L198" s="40">
        <f t="shared" si="46"/>
        <v>0</v>
      </c>
    </row>
    <row r="199" spans="1:12" ht="15.6">
      <c r="A199" s="3"/>
      <c r="B199" s="15"/>
      <c r="C199" s="46"/>
      <c r="D199" s="46"/>
      <c r="E199" s="46"/>
      <c r="F199" s="46"/>
      <c r="G199" s="46"/>
      <c r="H199" s="46"/>
      <c r="I199" s="46"/>
      <c r="J199" s="46"/>
      <c r="K199" s="41"/>
      <c r="L199" s="46"/>
    </row>
    <row r="200" spans="1:12" ht="16.2" thickBot="1">
      <c r="A200" s="3"/>
      <c r="C200" s="50"/>
      <c r="D200" s="50"/>
      <c r="E200" s="50"/>
      <c r="F200" s="50"/>
      <c r="G200" s="50"/>
      <c r="H200" s="50"/>
      <c r="I200" s="50"/>
      <c r="J200" s="50"/>
      <c r="K200" s="41"/>
      <c r="L200" s="50"/>
    </row>
    <row r="201" spans="1:12" ht="15.6">
      <c r="A201" s="16" t="s">
        <v>175</v>
      </c>
      <c r="B201" s="17" t="s">
        <v>176</v>
      </c>
      <c r="C201" s="48">
        <f>SUM(C202,C203,C204,C205,C206,C207,C208,C209,C210,C211,C212,C213,C214,C215,C216,C217)</f>
        <v>121194.43</v>
      </c>
      <c r="D201" s="48">
        <f aca="true" t="shared" si="47" ref="D201:J201">SUM(D202,D203,D204,D205,D206,D207,D208,D209,D210,D211,D212,D213,D214,D215,D216,D217)</f>
        <v>18</v>
      </c>
      <c r="E201" s="48">
        <f t="shared" si="47"/>
        <v>128743.1</v>
      </c>
      <c r="F201" s="48">
        <f t="shared" si="47"/>
        <v>27</v>
      </c>
      <c r="G201" s="48">
        <f t="shared" si="47"/>
        <v>65478.70999999999</v>
      </c>
      <c r="H201" s="48">
        <f t="shared" si="47"/>
        <v>13</v>
      </c>
      <c r="I201" s="48">
        <f t="shared" si="47"/>
        <v>93286.32</v>
      </c>
      <c r="J201" s="48">
        <f t="shared" si="47"/>
        <v>15</v>
      </c>
      <c r="K201" s="33">
        <f t="shared" si="32"/>
        <v>408702.56</v>
      </c>
      <c r="L201" s="34">
        <f aca="true" t="shared" si="48" ref="L201:L217">SUM(D201,F201,H201,J201)</f>
        <v>73</v>
      </c>
    </row>
    <row r="202" spans="1:12" ht="15.6">
      <c r="A202" s="18"/>
      <c r="B202" s="23" t="s">
        <v>177</v>
      </c>
      <c r="C202" s="42"/>
      <c r="D202" s="42"/>
      <c r="E202" s="42"/>
      <c r="F202" s="42"/>
      <c r="G202" s="42"/>
      <c r="H202" s="42"/>
      <c r="I202" s="42"/>
      <c r="J202" s="42"/>
      <c r="K202" s="36">
        <f aca="true" t="shared" si="49" ref="K202:K258">SUM(C202,E202,G202,I202)</f>
        <v>0</v>
      </c>
      <c r="L202" s="37">
        <f t="shared" si="48"/>
        <v>0</v>
      </c>
    </row>
    <row r="203" spans="1:12" ht="15.6">
      <c r="A203" s="18"/>
      <c r="B203" s="23" t="s">
        <v>178</v>
      </c>
      <c r="C203" s="42">
        <v>121194.43</v>
      </c>
      <c r="D203" s="42">
        <v>18</v>
      </c>
      <c r="E203" s="42">
        <v>76373.3</v>
      </c>
      <c r="F203" s="42">
        <v>15</v>
      </c>
      <c r="G203" s="42">
        <v>24071.44</v>
      </c>
      <c r="H203" s="42">
        <v>3</v>
      </c>
      <c r="I203" s="42">
        <v>91818.08</v>
      </c>
      <c r="J203" s="42">
        <v>14</v>
      </c>
      <c r="K203" s="36">
        <f t="shared" si="49"/>
        <v>313457.25</v>
      </c>
      <c r="L203" s="37">
        <f t="shared" si="48"/>
        <v>50</v>
      </c>
    </row>
    <row r="204" spans="1:12" ht="15.6">
      <c r="A204" s="18"/>
      <c r="B204" s="23" t="s">
        <v>179</v>
      </c>
      <c r="C204" s="42"/>
      <c r="D204" s="42"/>
      <c r="E204" s="42"/>
      <c r="F204" s="42"/>
      <c r="G204" s="42"/>
      <c r="H204" s="42"/>
      <c r="I204" s="42"/>
      <c r="J204" s="42"/>
      <c r="K204" s="36">
        <f t="shared" si="49"/>
        <v>0</v>
      </c>
      <c r="L204" s="37">
        <f t="shared" si="48"/>
        <v>0</v>
      </c>
    </row>
    <row r="205" spans="1:12" ht="15.6">
      <c r="A205" s="18"/>
      <c r="B205" s="23" t="s">
        <v>180</v>
      </c>
      <c r="C205" s="42"/>
      <c r="D205" s="42"/>
      <c r="E205" s="42"/>
      <c r="F205" s="42"/>
      <c r="G205" s="42"/>
      <c r="H205" s="42"/>
      <c r="I205" s="42"/>
      <c r="J205" s="42"/>
      <c r="K205" s="36">
        <f t="shared" si="49"/>
        <v>0</v>
      </c>
      <c r="L205" s="37">
        <f t="shared" si="48"/>
        <v>0</v>
      </c>
    </row>
    <row r="206" spans="1:12" ht="15.6">
      <c r="A206" s="18"/>
      <c r="B206" s="23" t="s">
        <v>181</v>
      </c>
      <c r="C206" s="42"/>
      <c r="D206" s="42"/>
      <c r="E206" s="42"/>
      <c r="F206" s="42"/>
      <c r="G206" s="42"/>
      <c r="H206" s="42"/>
      <c r="I206" s="42"/>
      <c r="J206" s="42"/>
      <c r="K206" s="36">
        <f t="shared" si="49"/>
        <v>0</v>
      </c>
      <c r="L206" s="37">
        <f t="shared" si="48"/>
        <v>0</v>
      </c>
    </row>
    <row r="207" spans="1:12" ht="15.6">
      <c r="A207" s="18"/>
      <c r="B207" s="23" t="s">
        <v>182</v>
      </c>
      <c r="C207" s="42"/>
      <c r="D207" s="42"/>
      <c r="E207" s="42">
        <v>5584.44</v>
      </c>
      <c r="F207" s="42">
        <v>1</v>
      </c>
      <c r="G207" s="42"/>
      <c r="H207" s="42"/>
      <c r="I207" s="42"/>
      <c r="J207" s="42"/>
      <c r="K207" s="36">
        <f t="shared" si="49"/>
        <v>5584.44</v>
      </c>
      <c r="L207" s="37">
        <f t="shared" si="48"/>
        <v>1</v>
      </c>
    </row>
    <row r="208" spans="1:12" ht="15.6">
      <c r="A208" s="18"/>
      <c r="B208" s="23" t="s">
        <v>183</v>
      </c>
      <c r="C208" s="42"/>
      <c r="D208" s="42"/>
      <c r="E208" s="42">
        <v>8985.04</v>
      </c>
      <c r="F208" s="42">
        <v>2</v>
      </c>
      <c r="G208" s="42"/>
      <c r="H208" s="42"/>
      <c r="I208" s="42">
        <v>1468.24</v>
      </c>
      <c r="J208" s="42">
        <v>1</v>
      </c>
      <c r="K208" s="36">
        <f t="shared" si="49"/>
        <v>10453.28</v>
      </c>
      <c r="L208" s="37">
        <f t="shared" si="48"/>
        <v>3</v>
      </c>
    </row>
    <row r="209" spans="1:12" ht="15.6">
      <c r="A209" s="18"/>
      <c r="B209" s="23" t="s">
        <v>184</v>
      </c>
      <c r="C209" s="42"/>
      <c r="D209" s="42"/>
      <c r="E209" s="42"/>
      <c r="F209" s="42"/>
      <c r="G209" s="42"/>
      <c r="H209" s="42"/>
      <c r="I209" s="42"/>
      <c r="J209" s="42"/>
      <c r="K209" s="36">
        <f t="shared" si="49"/>
        <v>0</v>
      </c>
      <c r="L209" s="37">
        <f t="shared" si="48"/>
        <v>0</v>
      </c>
    </row>
    <row r="210" spans="1:12" ht="15.6">
      <c r="A210" s="18"/>
      <c r="B210" s="23" t="s">
        <v>185</v>
      </c>
      <c r="C210" s="42"/>
      <c r="D210" s="42"/>
      <c r="E210" s="42"/>
      <c r="F210" s="42"/>
      <c r="G210" s="42"/>
      <c r="H210" s="42"/>
      <c r="I210" s="42"/>
      <c r="J210" s="42"/>
      <c r="K210" s="36">
        <f t="shared" si="49"/>
        <v>0</v>
      </c>
      <c r="L210" s="37">
        <f t="shared" si="48"/>
        <v>0</v>
      </c>
    </row>
    <row r="211" spans="1:12" ht="15.6">
      <c r="A211" s="18"/>
      <c r="B211" s="13" t="s">
        <v>186</v>
      </c>
      <c r="C211" s="42"/>
      <c r="D211" s="42"/>
      <c r="E211" s="42"/>
      <c r="F211" s="42"/>
      <c r="G211" s="42"/>
      <c r="H211" s="42"/>
      <c r="I211" s="42"/>
      <c r="J211" s="42"/>
      <c r="K211" s="36">
        <f t="shared" si="49"/>
        <v>0</v>
      </c>
      <c r="L211" s="37">
        <f t="shared" si="48"/>
        <v>0</v>
      </c>
    </row>
    <row r="212" spans="1:12" ht="15.6">
      <c r="A212" s="18"/>
      <c r="B212" s="23" t="s">
        <v>187</v>
      </c>
      <c r="C212" s="42"/>
      <c r="D212" s="42"/>
      <c r="E212" s="42"/>
      <c r="F212" s="42"/>
      <c r="G212" s="42"/>
      <c r="H212" s="42"/>
      <c r="I212" s="42"/>
      <c r="J212" s="42"/>
      <c r="K212" s="36">
        <f t="shared" si="49"/>
        <v>0</v>
      </c>
      <c r="L212" s="37">
        <f t="shared" si="48"/>
        <v>0</v>
      </c>
    </row>
    <row r="213" spans="1:12" ht="15.6">
      <c r="A213" s="18"/>
      <c r="B213" s="23" t="s">
        <v>188</v>
      </c>
      <c r="C213" s="42"/>
      <c r="D213" s="42"/>
      <c r="E213" s="42"/>
      <c r="F213" s="42"/>
      <c r="G213" s="42"/>
      <c r="H213" s="42"/>
      <c r="I213" s="42"/>
      <c r="J213" s="42"/>
      <c r="K213" s="36">
        <f t="shared" si="49"/>
        <v>0</v>
      </c>
      <c r="L213" s="37">
        <f t="shared" si="48"/>
        <v>0</v>
      </c>
    </row>
    <row r="214" spans="1:12" ht="15.6">
      <c r="A214" s="18"/>
      <c r="B214" s="23" t="s">
        <v>189</v>
      </c>
      <c r="C214" s="42"/>
      <c r="D214" s="42"/>
      <c r="E214" s="42"/>
      <c r="F214" s="42"/>
      <c r="G214" s="42"/>
      <c r="H214" s="42"/>
      <c r="I214" s="42"/>
      <c r="J214" s="42"/>
      <c r="K214" s="36">
        <f t="shared" si="49"/>
        <v>0</v>
      </c>
      <c r="L214" s="37">
        <f t="shared" si="48"/>
        <v>0</v>
      </c>
    </row>
    <row r="215" spans="1:12" ht="15.6">
      <c r="A215" s="18"/>
      <c r="B215" s="23" t="s">
        <v>190</v>
      </c>
      <c r="C215" s="42"/>
      <c r="D215" s="42"/>
      <c r="E215" s="42">
        <v>31755.52</v>
      </c>
      <c r="F215" s="42">
        <v>8</v>
      </c>
      <c r="G215" s="42">
        <v>41407.27</v>
      </c>
      <c r="H215" s="42">
        <v>10</v>
      </c>
      <c r="I215" s="42"/>
      <c r="J215" s="42"/>
      <c r="K215" s="36">
        <f t="shared" si="49"/>
        <v>73162.79</v>
      </c>
      <c r="L215" s="37">
        <f t="shared" si="48"/>
        <v>18</v>
      </c>
    </row>
    <row r="216" spans="1:12" ht="15.6">
      <c r="A216" s="18"/>
      <c r="B216" s="23" t="s">
        <v>191</v>
      </c>
      <c r="C216" s="42"/>
      <c r="D216" s="42"/>
      <c r="E216" s="42"/>
      <c r="F216" s="42"/>
      <c r="G216" s="42"/>
      <c r="H216" s="42"/>
      <c r="I216" s="42"/>
      <c r="J216" s="42"/>
      <c r="K216" s="36">
        <f t="shared" si="49"/>
        <v>0</v>
      </c>
      <c r="L216" s="37">
        <f t="shared" si="48"/>
        <v>0</v>
      </c>
    </row>
    <row r="217" spans="1:12" ht="16.2" thickBot="1">
      <c r="A217" s="19"/>
      <c r="B217" s="25" t="s">
        <v>192</v>
      </c>
      <c r="C217" s="44"/>
      <c r="D217" s="44"/>
      <c r="E217" s="44">
        <v>6044.8</v>
      </c>
      <c r="F217" s="44">
        <v>1</v>
      </c>
      <c r="G217" s="44"/>
      <c r="H217" s="44"/>
      <c r="I217" s="44"/>
      <c r="J217" s="44"/>
      <c r="K217" s="39">
        <f t="shared" si="49"/>
        <v>6044.8</v>
      </c>
      <c r="L217" s="40">
        <f t="shared" si="48"/>
        <v>1</v>
      </c>
    </row>
    <row r="218" spans="1:12" ht="15.6">
      <c r="A218" s="3"/>
      <c r="B218" s="15"/>
      <c r="C218" s="46"/>
      <c r="D218" s="46"/>
      <c r="E218" s="46"/>
      <c r="F218" s="46"/>
      <c r="G218" s="46"/>
      <c r="H218" s="46"/>
      <c r="I218" s="46"/>
      <c r="J218" s="46"/>
      <c r="K218" s="41"/>
      <c r="L218" s="46"/>
    </row>
    <row r="219" spans="1:12" ht="16.2" thickBot="1">
      <c r="A219" s="3"/>
      <c r="C219" s="50"/>
      <c r="D219" s="50"/>
      <c r="E219" s="50"/>
      <c r="F219" s="50"/>
      <c r="G219" s="50"/>
      <c r="H219" s="50"/>
      <c r="I219" s="50"/>
      <c r="J219" s="50"/>
      <c r="K219" s="41"/>
      <c r="L219" s="50"/>
    </row>
    <row r="220" spans="1:12" ht="15.6">
      <c r="A220" s="16" t="s">
        <v>193</v>
      </c>
      <c r="B220" s="17" t="s">
        <v>194</v>
      </c>
      <c r="C220" s="48">
        <f>SUM(C221,C222,C223,C224,C225,C226)</f>
        <v>1249398.8</v>
      </c>
      <c r="D220" s="48">
        <f aca="true" t="shared" si="50" ref="D220:J220">SUM(D221,D222,D223,D224,D225,D226)</f>
        <v>137</v>
      </c>
      <c r="E220" s="48">
        <f t="shared" si="50"/>
        <v>1438793.3599999999</v>
      </c>
      <c r="F220" s="48">
        <f t="shared" si="50"/>
        <v>195</v>
      </c>
      <c r="G220" s="48">
        <f t="shared" si="50"/>
        <v>613874.12</v>
      </c>
      <c r="H220" s="48">
        <f t="shared" si="50"/>
        <v>77</v>
      </c>
      <c r="I220" s="48">
        <f t="shared" si="50"/>
        <v>314723.11000000004</v>
      </c>
      <c r="J220" s="48">
        <f t="shared" si="50"/>
        <v>43</v>
      </c>
      <c r="K220" s="33">
        <f t="shared" si="49"/>
        <v>3616789.39</v>
      </c>
      <c r="L220" s="34">
        <f aca="true" t="shared" si="51" ref="L220:L226">SUM(D220,F220,H220,J220)</f>
        <v>452</v>
      </c>
    </row>
    <row r="221" spans="1:12" ht="15.6">
      <c r="A221" s="18"/>
      <c r="B221" s="23" t="s">
        <v>195</v>
      </c>
      <c r="C221" s="42"/>
      <c r="D221" s="42"/>
      <c r="E221" s="42">
        <v>6559.04</v>
      </c>
      <c r="F221" s="42">
        <v>1</v>
      </c>
      <c r="G221" s="42"/>
      <c r="H221" s="42"/>
      <c r="I221" s="42">
        <v>54718.59</v>
      </c>
      <c r="J221" s="42">
        <v>10</v>
      </c>
      <c r="K221" s="36">
        <f t="shared" si="49"/>
        <v>61277.63</v>
      </c>
      <c r="L221" s="37">
        <f t="shared" si="51"/>
        <v>11</v>
      </c>
    </row>
    <row r="222" spans="1:12" ht="15.6">
      <c r="A222" s="18"/>
      <c r="B222" s="23" t="s">
        <v>196</v>
      </c>
      <c r="C222" s="42">
        <v>182922.32</v>
      </c>
      <c r="D222" s="42">
        <v>24</v>
      </c>
      <c r="E222" s="42">
        <v>180479.36</v>
      </c>
      <c r="F222" s="42">
        <v>27</v>
      </c>
      <c r="G222" s="42">
        <v>92990.88</v>
      </c>
      <c r="H222" s="42">
        <v>11</v>
      </c>
      <c r="I222" s="42">
        <v>46105.04</v>
      </c>
      <c r="J222" s="42">
        <v>8</v>
      </c>
      <c r="K222" s="36">
        <f t="shared" si="49"/>
        <v>502497.6</v>
      </c>
      <c r="L222" s="37">
        <f t="shared" si="51"/>
        <v>70</v>
      </c>
    </row>
    <row r="223" spans="1:12" ht="15.6">
      <c r="A223" s="18"/>
      <c r="B223" s="23" t="s">
        <v>197</v>
      </c>
      <c r="C223" s="42">
        <v>13646.16</v>
      </c>
      <c r="D223" s="42">
        <v>4</v>
      </c>
      <c r="E223" s="42">
        <v>1155.84</v>
      </c>
      <c r="F223" s="42">
        <v>1</v>
      </c>
      <c r="G223" s="42"/>
      <c r="H223" s="42"/>
      <c r="I223" s="42"/>
      <c r="J223" s="42"/>
      <c r="K223" s="36">
        <f t="shared" si="49"/>
        <v>14802</v>
      </c>
      <c r="L223" s="37">
        <f t="shared" si="51"/>
        <v>5</v>
      </c>
    </row>
    <row r="224" spans="1:12" ht="15.6">
      <c r="A224" s="18"/>
      <c r="B224" s="23" t="s">
        <v>198</v>
      </c>
      <c r="C224" s="42">
        <v>4551.92</v>
      </c>
      <c r="D224" s="42">
        <v>1</v>
      </c>
      <c r="E224" s="42">
        <v>37417.44</v>
      </c>
      <c r="F224" s="42">
        <v>3</v>
      </c>
      <c r="G224" s="42"/>
      <c r="H224" s="42"/>
      <c r="I224" s="42">
        <v>7757.84</v>
      </c>
      <c r="J224" s="42">
        <v>1</v>
      </c>
      <c r="K224" s="36">
        <f t="shared" si="49"/>
        <v>49727.2</v>
      </c>
      <c r="L224" s="37">
        <f t="shared" si="51"/>
        <v>5</v>
      </c>
    </row>
    <row r="225" spans="1:12" ht="15.6">
      <c r="A225" s="18"/>
      <c r="B225" s="23" t="s">
        <v>199</v>
      </c>
      <c r="C225" s="42">
        <v>918295.68</v>
      </c>
      <c r="D225" s="42">
        <v>92</v>
      </c>
      <c r="E225" s="42">
        <v>1149152.96</v>
      </c>
      <c r="F225" s="42">
        <v>150</v>
      </c>
      <c r="G225" s="42">
        <v>495735.48</v>
      </c>
      <c r="H225" s="42">
        <v>61</v>
      </c>
      <c r="I225" s="42">
        <v>190454.44</v>
      </c>
      <c r="J225" s="42">
        <v>22</v>
      </c>
      <c r="K225" s="36">
        <f t="shared" si="49"/>
        <v>2753638.56</v>
      </c>
      <c r="L225" s="37">
        <f t="shared" si="51"/>
        <v>325</v>
      </c>
    </row>
    <row r="226" spans="1:12" ht="16.2" thickBot="1">
      <c r="A226" s="19"/>
      <c r="B226" s="25" t="s">
        <v>200</v>
      </c>
      <c r="C226" s="44">
        <v>129982.72</v>
      </c>
      <c r="D226" s="44">
        <v>16</v>
      </c>
      <c r="E226" s="44">
        <v>64028.72</v>
      </c>
      <c r="F226" s="44">
        <v>13</v>
      </c>
      <c r="G226" s="44">
        <v>25147.76</v>
      </c>
      <c r="H226" s="44">
        <v>5</v>
      </c>
      <c r="I226" s="44">
        <v>15687.2</v>
      </c>
      <c r="J226" s="44">
        <v>2</v>
      </c>
      <c r="K226" s="39">
        <f t="shared" si="49"/>
        <v>234846.40000000002</v>
      </c>
      <c r="L226" s="40">
        <f t="shared" si="51"/>
        <v>36</v>
      </c>
    </row>
    <row r="227" spans="1:12" ht="15.6">
      <c r="A227" s="3"/>
      <c r="B227" s="15"/>
      <c r="C227" s="46"/>
      <c r="D227" s="46"/>
      <c r="E227" s="46"/>
      <c r="F227" s="46"/>
      <c r="G227" s="46"/>
      <c r="H227" s="46"/>
      <c r="I227" s="46"/>
      <c r="J227" s="46"/>
      <c r="K227" s="41"/>
      <c r="L227" s="46"/>
    </row>
    <row r="228" spans="1:12" ht="16.2" thickBot="1">
      <c r="A228" s="3"/>
      <c r="C228" s="50"/>
      <c r="D228" s="50"/>
      <c r="E228" s="50"/>
      <c r="F228" s="50"/>
      <c r="G228" s="50"/>
      <c r="H228" s="50"/>
      <c r="I228" s="50"/>
      <c r="J228" s="50"/>
      <c r="K228" s="41"/>
      <c r="L228" s="50"/>
    </row>
    <row r="229" spans="1:12" ht="15.6">
      <c r="A229" s="16" t="s">
        <v>201</v>
      </c>
      <c r="B229" s="17" t="s">
        <v>202</v>
      </c>
      <c r="C229" s="48">
        <f>SUM(C230,C231,C232)</f>
        <v>161265.52000000002</v>
      </c>
      <c r="D229" s="48">
        <f aca="true" t="shared" si="52" ref="D229:J229">SUM(D230,D231,D232)</f>
        <v>26</v>
      </c>
      <c r="E229" s="48">
        <f t="shared" si="52"/>
        <v>52528.32</v>
      </c>
      <c r="F229" s="48">
        <f t="shared" si="52"/>
        <v>11</v>
      </c>
      <c r="G229" s="48">
        <f t="shared" si="52"/>
        <v>3287.68</v>
      </c>
      <c r="H229" s="48">
        <f t="shared" si="52"/>
        <v>2</v>
      </c>
      <c r="I229" s="48">
        <f t="shared" si="52"/>
        <v>5662.7</v>
      </c>
      <c r="J229" s="48">
        <f t="shared" si="52"/>
        <v>2</v>
      </c>
      <c r="K229" s="33">
        <f t="shared" si="49"/>
        <v>222744.22000000003</v>
      </c>
      <c r="L229" s="34">
        <f aca="true" t="shared" si="53" ref="L229:L232">SUM(D229,F229,H229,J229)</f>
        <v>41</v>
      </c>
    </row>
    <row r="230" spans="1:12" ht="15.6">
      <c r="A230" s="18"/>
      <c r="B230" s="23" t="s">
        <v>203</v>
      </c>
      <c r="C230" s="42"/>
      <c r="D230" s="42"/>
      <c r="E230" s="42">
        <v>21227.12</v>
      </c>
      <c r="F230" s="42">
        <v>7</v>
      </c>
      <c r="G230" s="42"/>
      <c r="H230" s="42"/>
      <c r="I230" s="42"/>
      <c r="J230" s="42"/>
      <c r="K230" s="36">
        <f t="shared" si="49"/>
        <v>21227.12</v>
      </c>
      <c r="L230" s="37">
        <f t="shared" si="53"/>
        <v>7</v>
      </c>
    </row>
    <row r="231" spans="1:12" ht="15.6">
      <c r="A231" s="18"/>
      <c r="B231" s="23" t="s">
        <v>204</v>
      </c>
      <c r="C231" s="42">
        <v>41662.56</v>
      </c>
      <c r="D231" s="42">
        <v>8</v>
      </c>
      <c r="E231" s="42"/>
      <c r="F231" s="42"/>
      <c r="G231" s="42"/>
      <c r="H231" s="42"/>
      <c r="I231" s="42"/>
      <c r="J231" s="42"/>
      <c r="K231" s="36">
        <f t="shared" si="49"/>
        <v>41662.56</v>
      </c>
      <c r="L231" s="37">
        <f t="shared" si="53"/>
        <v>8</v>
      </c>
    </row>
    <row r="232" spans="1:12" ht="16.2" thickBot="1">
      <c r="A232" s="19"/>
      <c r="B232" s="25" t="s">
        <v>205</v>
      </c>
      <c r="C232" s="44">
        <v>119602.96</v>
      </c>
      <c r="D232" s="44">
        <v>18</v>
      </c>
      <c r="E232" s="44">
        <v>31301.2</v>
      </c>
      <c r="F232" s="44">
        <v>4</v>
      </c>
      <c r="G232" s="44">
        <v>3287.68</v>
      </c>
      <c r="H232" s="44">
        <v>2</v>
      </c>
      <c r="I232" s="44">
        <v>5662.7</v>
      </c>
      <c r="J232" s="44">
        <v>2</v>
      </c>
      <c r="K232" s="39">
        <f t="shared" si="49"/>
        <v>159854.54</v>
      </c>
      <c r="L232" s="40">
        <f t="shared" si="53"/>
        <v>26</v>
      </c>
    </row>
    <row r="233" spans="1:12" ht="15.6">
      <c r="A233" s="3"/>
      <c r="B233" s="15"/>
      <c r="C233" s="46"/>
      <c r="D233" s="46"/>
      <c r="E233" s="46"/>
      <c r="F233" s="46"/>
      <c r="G233" s="46"/>
      <c r="H233" s="46"/>
      <c r="I233" s="46"/>
      <c r="J233" s="46"/>
      <c r="K233" s="41"/>
      <c r="L233" s="46"/>
    </row>
    <row r="234" spans="1:12" ht="16.2" thickBot="1">
      <c r="A234" s="3"/>
      <c r="C234" s="50"/>
      <c r="D234" s="50"/>
      <c r="E234" s="50"/>
      <c r="F234" s="50"/>
      <c r="G234" s="50"/>
      <c r="H234" s="50"/>
      <c r="I234" s="50"/>
      <c r="J234" s="50"/>
      <c r="K234" s="41"/>
      <c r="L234" s="50"/>
    </row>
    <row r="235" spans="1:12" ht="15.6">
      <c r="A235" s="16" t="s">
        <v>206</v>
      </c>
      <c r="B235" s="17" t="s">
        <v>207</v>
      </c>
      <c r="C235" s="48">
        <f>SUM(C236,C237,C238,C239,C240,C241,C242,C243)</f>
        <v>406319.83999999997</v>
      </c>
      <c r="D235" s="48">
        <f aca="true" t="shared" si="54" ref="D235:J235">SUM(D236,D237,D238,D239,D240,D241,D242,D243)</f>
        <v>67</v>
      </c>
      <c r="E235" s="48">
        <f t="shared" si="54"/>
        <v>180771.65</v>
      </c>
      <c r="F235" s="48">
        <f t="shared" si="54"/>
        <v>27</v>
      </c>
      <c r="G235" s="48">
        <f t="shared" si="54"/>
        <v>129156.72</v>
      </c>
      <c r="H235" s="48">
        <f t="shared" si="54"/>
        <v>15</v>
      </c>
      <c r="I235" s="48">
        <f t="shared" si="54"/>
        <v>146426.84</v>
      </c>
      <c r="J235" s="48">
        <f t="shared" si="54"/>
        <v>22</v>
      </c>
      <c r="K235" s="33">
        <f t="shared" si="49"/>
        <v>862675.0499999999</v>
      </c>
      <c r="L235" s="34">
        <f aca="true" t="shared" si="55" ref="L235:L243">SUM(D235,F235,H235,J235)</f>
        <v>131</v>
      </c>
    </row>
    <row r="236" spans="1:12" ht="15.6">
      <c r="A236" s="18"/>
      <c r="B236" s="23" t="s">
        <v>208</v>
      </c>
      <c r="C236" s="42">
        <v>55956.96</v>
      </c>
      <c r="D236" s="42">
        <v>14</v>
      </c>
      <c r="E236" s="42"/>
      <c r="F236" s="42"/>
      <c r="G236" s="42"/>
      <c r="H236" s="42"/>
      <c r="I236" s="42">
        <v>84636.76</v>
      </c>
      <c r="J236" s="42">
        <v>13</v>
      </c>
      <c r="K236" s="36">
        <f t="shared" si="49"/>
        <v>140593.72</v>
      </c>
      <c r="L236" s="37">
        <f t="shared" si="55"/>
        <v>27</v>
      </c>
    </row>
    <row r="237" spans="1:12" ht="15.6">
      <c r="A237" s="18"/>
      <c r="B237" s="23" t="s">
        <v>209</v>
      </c>
      <c r="C237" s="42"/>
      <c r="D237" s="42"/>
      <c r="E237" s="42"/>
      <c r="F237" s="42"/>
      <c r="G237" s="42"/>
      <c r="H237" s="42"/>
      <c r="I237" s="42"/>
      <c r="J237" s="42"/>
      <c r="K237" s="36">
        <f t="shared" si="49"/>
        <v>0</v>
      </c>
      <c r="L237" s="37">
        <f t="shared" si="55"/>
        <v>0</v>
      </c>
    </row>
    <row r="238" spans="1:12" ht="15.6">
      <c r="A238" s="18"/>
      <c r="B238" s="23" t="s">
        <v>210</v>
      </c>
      <c r="C238" s="42">
        <v>12418.16</v>
      </c>
      <c r="D238" s="42">
        <v>1</v>
      </c>
      <c r="E238" s="42">
        <v>14098.64</v>
      </c>
      <c r="F238" s="42">
        <v>5</v>
      </c>
      <c r="G238" s="42"/>
      <c r="H238" s="42"/>
      <c r="I238" s="42"/>
      <c r="J238" s="42"/>
      <c r="K238" s="36">
        <f t="shared" si="49"/>
        <v>26516.8</v>
      </c>
      <c r="L238" s="37">
        <f t="shared" si="55"/>
        <v>6</v>
      </c>
    </row>
    <row r="239" spans="1:12" ht="15.6">
      <c r="A239" s="18"/>
      <c r="B239" s="23" t="s">
        <v>211</v>
      </c>
      <c r="C239" s="42">
        <v>91633.76</v>
      </c>
      <c r="D239" s="42">
        <v>14</v>
      </c>
      <c r="E239" s="42">
        <v>42055.84</v>
      </c>
      <c r="F239" s="42">
        <v>7</v>
      </c>
      <c r="G239" s="42"/>
      <c r="H239" s="42"/>
      <c r="I239" s="42">
        <v>21233.6</v>
      </c>
      <c r="J239" s="42">
        <v>4</v>
      </c>
      <c r="K239" s="36">
        <f t="shared" si="49"/>
        <v>154923.19999999998</v>
      </c>
      <c r="L239" s="37">
        <f t="shared" si="55"/>
        <v>25</v>
      </c>
    </row>
    <row r="240" spans="1:12" ht="15.6">
      <c r="A240" s="18"/>
      <c r="B240" s="23" t="s">
        <v>212</v>
      </c>
      <c r="C240" s="42">
        <v>16028.4</v>
      </c>
      <c r="D240" s="42">
        <v>1</v>
      </c>
      <c r="E240" s="42"/>
      <c r="F240" s="42"/>
      <c r="G240" s="42">
        <v>7825.68</v>
      </c>
      <c r="H240" s="42">
        <v>2</v>
      </c>
      <c r="I240" s="42"/>
      <c r="J240" s="42"/>
      <c r="K240" s="36">
        <f t="shared" si="49"/>
        <v>23854.08</v>
      </c>
      <c r="L240" s="37">
        <f t="shared" si="55"/>
        <v>3</v>
      </c>
    </row>
    <row r="241" spans="1:12" ht="15.6">
      <c r="A241" s="18"/>
      <c r="B241" s="23" t="s">
        <v>213</v>
      </c>
      <c r="C241" s="42">
        <v>1191.52</v>
      </c>
      <c r="D241" s="42">
        <v>1</v>
      </c>
      <c r="E241" s="42"/>
      <c r="F241" s="42"/>
      <c r="G241" s="42"/>
      <c r="H241" s="42"/>
      <c r="I241" s="42"/>
      <c r="J241" s="42"/>
      <c r="K241" s="36">
        <f t="shared" si="49"/>
        <v>1191.52</v>
      </c>
      <c r="L241" s="37">
        <f t="shared" si="55"/>
        <v>1</v>
      </c>
    </row>
    <row r="242" spans="1:12" ht="15.6">
      <c r="A242" s="18"/>
      <c r="B242" s="23" t="s">
        <v>214</v>
      </c>
      <c r="C242" s="42"/>
      <c r="D242" s="42"/>
      <c r="E242" s="42"/>
      <c r="F242" s="42"/>
      <c r="G242" s="42"/>
      <c r="H242" s="42"/>
      <c r="I242" s="42"/>
      <c r="J242" s="42"/>
      <c r="K242" s="36">
        <f t="shared" si="49"/>
        <v>0</v>
      </c>
      <c r="L242" s="37">
        <f t="shared" si="55"/>
        <v>0</v>
      </c>
    </row>
    <row r="243" spans="1:12" ht="16.2" thickBot="1">
      <c r="A243" s="19"/>
      <c r="B243" s="25" t="s">
        <v>215</v>
      </c>
      <c r="C243" s="44">
        <v>229091.04</v>
      </c>
      <c r="D243" s="44">
        <v>36</v>
      </c>
      <c r="E243" s="45">
        <v>124617.17</v>
      </c>
      <c r="F243" s="44">
        <v>15</v>
      </c>
      <c r="G243" s="44">
        <v>121331.04</v>
      </c>
      <c r="H243" s="44">
        <v>13</v>
      </c>
      <c r="I243" s="44">
        <v>40556.48</v>
      </c>
      <c r="J243" s="44">
        <v>5</v>
      </c>
      <c r="K243" s="39">
        <f t="shared" si="49"/>
        <v>515595.73</v>
      </c>
      <c r="L243" s="40">
        <f t="shared" si="55"/>
        <v>69</v>
      </c>
    </row>
    <row r="244" spans="1:12" ht="15.6">
      <c r="A244" s="3"/>
      <c r="B244" s="15"/>
      <c r="C244" s="46"/>
      <c r="D244" s="46"/>
      <c r="E244" s="46"/>
      <c r="F244" s="46"/>
      <c r="G244" s="46"/>
      <c r="H244" s="46"/>
      <c r="I244" s="46"/>
      <c r="J244" s="46"/>
      <c r="K244" s="41"/>
      <c r="L244" s="46"/>
    </row>
    <row r="245" spans="1:12" ht="16.2" thickBot="1">
      <c r="A245" s="3"/>
      <c r="C245" s="50"/>
      <c r="D245" s="50"/>
      <c r="E245" s="50"/>
      <c r="F245" s="50"/>
      <c r="G245" s="50"/>
      <c r="H245" s="50"/>
      <c r="I245" s="50"/>
      <c r="J245" s="50"/>
      <c r="K245" s="41"/>
      <c r="L245" s="50"/>
    </row>
    <row r="246" spans="1:12" ht="15.6">
      <c r="A246" s="16" t="s">
        <v>216</v>
      </c>
      <c r="B246" s="17" t="s">
        <v>217</v>
      </c>
      <c r="C246" s="48">
        <f>SUM(C247,C248,C249,C250,C251)</f>
        <v>336318.44</v>
      </c>
      <c r="D246" s="48">
        <f aca="true" t="shared" si="56" ref="D246:J246">SUM(D247,D248,D249,D250,D251)</f>
        <v>55</v>
      </c>
      <c r="E246" s="48">
        <f t="shared" si="56"/>
        <v>193336</v>
      </c>
      <c r="F246" s="48">
        <f t="shared" si="56"/>
        <v>23</v>
      </c>
      <c r="G246" s="48">
        <f t="shared" si="56"/>
        <v>4895.68</v>
      </c>
      <c r="H246" s="48">
        <f t="shared" si="56"/>
        <v>1</v>
      </c>
      <c r="I246" s="48">
        <f t="shared" si="56"/>
        <v>0</v>
      </c>
      <c r="J246" s="48">
        <f t="shared" si="56"/>
        <v>0</v>
      </c>
      <c r="K246" s="33">
        <f t="shared" si="49"/>
        <v>534550.12</v>
      </c>
      <c r="L246" s="34">
        <f aca="true" t="shared" si="57" ref="L246:L251">SUM(D246,F246,H246,J246)</f>
        <v>79</v>
      </c>
    </row>
    <row r="247" spans="1:12" ht="15.6">
      <c r="A247" s="18"/>
      <c r="B247" s="23" t="s">
        <v>218</v>
      </c>
      <c r="C247" s="49"/>
      <c r="D247" s="49"/>
      <c r="E247" s="49"/>
      <c r="F247" s="49"/>
      <c r="G247" s="49"/>
      <c r="H247" s="49"/>
      <c r="I247" s="49"/>
      <c r="J247" s="49"/>
      <c r="K247" s="36">
        <f t="shared" si="49"/>
        <v>0</v>
      </c>
      <c r="L247" s="37">
        <f t="shared" si="57"/>
        <v>0</v>
      </c>
    </row>
    <row r="248" spans="1:12" ht="15.6">
      <c r="A248" s="18"/>
      <c r="B248" s="23" t="s">
        <v>219</v>
      </c>
      <c r="C248" s="42"/>
      <c r="D248" s="42"/>
      <c r="E248" s="42">
        <v>29070.08</v>
      </c>
      <c r="F248" s="42">
        <v>5</v>
      </c>
      <c r="G248" s="42"/>
      <c r="H248" s="42"/>
      <c r="I248" s="42"/>
      <c r="J248" s="42"/>
      <c r="K248" s="36">
        <f t="shared" si="49"/>
        <v>29070.08</v>
      </c>
      <c r="L248" s="37">
        <f t="shared" si="57"/>
        <v>5</v>
      </c>
    </row>
    <row r="249" spans="1:12" ht="15.6">
      <c r="A249" s="18"/>
      <c r="B249" s="23" t="s">
        <v>220</v>
      </c>
      <c r="C249" s="42"/>
      <c r="D249" s="42"/>
      <c r="E249" s="42"/>
      <c r="F249" s="42"/>
      <c r="G249" s="42">
        <v>4895.68</v>
      </c>
      <c r="H249" s="42">
        <v>1</v>
      </c>
      <c r="I249" s="42"/>
      <c r="J249" s="42"/>
      <c r="K249" s="36">
        <f t="shared" si="49"/>
        <v>4895.68</v>
      </c>
      <c r="L249" s="37">
        <f t="shared" si="57"/>
        <v>1</v>
      </c>
    </row>
    <row r="250" spans="1:12" ht="15.6">
      <c r="A250" s="18"/>
      <c r="B250" s="23" t="s">
        <v>221</v>
      </c>
      <c r="C250" s="42">
        <v>15192.64</v>
      </c>
      <c r="D250" s="42">
        <v>3</v>
      </c>
      <c r="E250" s="42"/>
      <c r="F250" s="42"/>
      <c r="G250" s="42"/>
      <c r="H250" s="42"/>
      <c r="I250" s="42"/>
      <c r="J250" s="42"/>
      <c r="K250" s="36">
        <f t="shared" si="49"/>
        <v>15192.64</v>
      </c>
      <c r="L250" s="37">
        <f t="shared" si="57"/>
        <v>3</v>
      </c>
    </row>
    <row r="251" spans="1:12" ht="16.2" thickBot="1">
      <c r="A251" s="19"/>
      <c r="B251" s="25" t="s">
        <v>222</v>
      </c>
      <c r="C251" s="44">
        <v>321125.8</v>
      </c>
      <c r="D251" s="44">
        <v>52</v>
      </c>
      <c r="E251" s="44">
        <v>164265.92</v>
      </c>
      <c r="F251" s="44">
        <v>18</v>
      </c>
      <c r="G251" s="44"/>
      <c r="H251" s="44"/>
      <c r="I251" s="44"/>
      <c r="J251" s="44"/>
      <c r="K251" s="39">
        <f t="shared" si="49"/>
        <v>485391.72</v>
      </c>
      <c r="L251" s="40">
        <f t="shared" si="57"/>
        <v>70</v>
      </c>
    </row>
    <row r="252" spans="1:12" ht="15.6">
      <c r="A252" s="3"/>
      <c r="B252" s="15"/>
      <c r="C252" s="46"/>
      <c r="D252" s="46"/>
      <c r="E252" s="46"/>
      <c r="F252" s="46"/>
      <c r="G252" s="46"/>
      <c r="H252" s="46"/>
      <c r="I252" s="46"/>
      <c r="J252" s="46"/>
      <c r="K252" s="41"/>
      <c r="L252" s="46"/>
    </row>
    <row r="253" spans="1:12" ht="16.2" thickBot="1">
      <c r="A253" s="3"/>
      <c r="C253" s="50"/>
      <c r="D253" s="50"/>
      <c r="E253" s="50"/>
      <c r="F253" s="50"/>
      <c r="G253" s="50"/>
      <c r="H253" s="50"/>
      <c r="I253" s="50"/>
      <c r="J253" s="50"/>
      <c r="K253" s="41"/>
      <c r="L253" s="50"/>
    </row>
    <row r="254" spans="1:12" ht="15.6">
      <c r="A254" s="16" t="s">
        <v>223</v>
      </c>
      <c r="B254" s="17" t="s">
        <v>224</v>
      </c>
      <c r="C254" s="48">
        <f>SUM(C255,C256,C257,C258)</f>
        <v>249839.76</v>
      </c>
      <c r="D254" s="48">
        <f aca="true" t="shared" si="58" ref="D254:J254">SUM(D255,D256,D257,D258)</f>
        <v>49</v>
      </c>
      <c r="E254" s="48">
        <f t="shared" si="58"/>
        <v>433070.17</v>
      </c>
      <c r="F254" s="48">
        <f t="shared" si="58"/>
        <v>96</v>
      </c>
      <c r="G254" s="48">
        <f t="shared" si="58"/>
        <v>40879.12</v>
      </c>
      <c r="H254" s="48">
        <f t="shared" si="58"/>
        <v>8</v>
      </c>
      <c r="I254" s="48">
        <f t="shared" si="58"/>
        <v>9889.44</v>
      </c>
      <c r="J254" s="48">
        <f t="shared" si="58"/>
        <v>2</v>
      </c>
      <c r="K254" s="33">
        <f t="shared" si="49"/>
        <v>733678.4899999999</v>
      </c>
      <c r="L254" s="34">
        <f aca="true" t="shared" si="59" ref="L254:L258">SUM(D254,F254,H254,J254)</f>
        <v>155</v>
      </c>
    </row>
    <row r="255" spans="1:12" ht="15.6">
      <c r="A255" s="18"/>
      <c r="B255" s="23" t="s">
        <v>225</v>
      </c>
      <c r="C255" s="42"/>
      <c r="D255" s="42"/>
      <c r="E255" s="42"/>
      <c r="F255" s="42"/>
      <c r="G255" s="42"/>
      <c r="H255" s="42"/>
      <c r="I255" s="42"/>
      <c r="J255" s="42"/>
      <c r="K255" s="36">
        <f t="shared" si="49"/>
        <v>0</v>
      </c>
      <c r="L255" s="37">
        <f t="shared" si="59"/>
        <v>0</v>
      </c>
    </row>
    <row r="256" spans="1:12" ht="15.6">
      <c r="A256" s="18"/>
      <c r="B256" s="23" t="s">
        <v>226</v>
      </c>
      <c r="C256" s="42">
        <v>93018.56</v>
      </c>
      <c r="D256" s="42">
        <v>16</v>
      </c>
      <c r="E256" s="42">
        <v>96714.8</v>
      </c>
      <c r="F256" s="42">
        <v>19</v>
      </c>
      <c r="G256" s="42">
        <v>34570.48</v>
      </c>
      <c r="H256" s="42">
        <v>5</v>
      </c>
      <c r="I256" s="42"/>
      <c r="J256" s="42"/>
      <c r="K256" s="36">
        <f t="shared" si="49"/>
        <v>224303.84</v>
      </c>
      <c r="L256" s="37">
        <f t="shared" si="59"/>
        <v>40</v>
      </c>
    </row>
    <row r="257" spans="1:12" ht="15.6">
      <c r="A257" s="18"/>
      <c r="B257" s="23" t="s">
        <v>227</v>
      </c>
      <c r="C257" s="42"/>
      <c r="D257" s="42"/>
      <c r="E257" s="42"/>
      <c r="F257" s="42"/>
      <c r="G257" s="42">
        <v>6308.64</v>
      </c>
      <c r="H257" s="42">
        <v>3</v>
      </c>
      <c r="I257" s="42">
        <v>9889.44</v>
      </c>
      <c r="J257" s="42">
        <v>2</v>
      </c>
      <c r="K257" s="36">
        <f t="shared" si="49"/>
        <v>16198.080000000002</v>
      </c>
      <c r="L257" s="37">
        <f t="shared" si="59"/>
        <v>5</v>
      </c>
    </row>
    <row r="258" spans="1:12" ht="16.2" thickBot="1">
      <c r="A258" s="19"/>
      <c r="B258" s="25" t="s">
        <v>228</v>
      </c>
      <c r="C258" s="44">
        <v>156821.2</v>
      </c>
      <c r="D258" s="44">
        <v>33</v>
      </c>
      <c r="E258" s="44">
        <v>336355.37</v>
      </c>
      <c r="F258" s="44">
        <v>77</v>
      </c>
      <c r="G258" s="44"/>
      <c r="H258" s="44"/>
      <c r="I258" s="44"/>
      <c r="J258" s="44"/>
      <c r="K258" s="39">
        <f t="shared" si="49"/>
        <v>493176.57</v>
      </c>
      <c r="L258" s="40">
        <f t="shared" si="59"/>
        <v>110</v>
      </c>
    </row>
    <row r="259" spans="1:12" ht="15.6">
      <c r="A259" s="3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ht="16.2" thickBot="1">
      <c r="A260" s="3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ht="18.6" thickBot="1">
      <c r="A261" s="30"/>
      <c r="B261" s="31" t="s">
        <v>231</v>
      </c>
      <c r="C261" s="53">
        <f aca="true" t="shared" si="60" ref="C261:L261">SUM(C9,C20,C32,C42,C53,C59,C68,C75,C84,C91,C99,C109,C119,C130,C137,C147,C160,C168,C174,C180,C187,C196,C201,C220,C229,C235,C246,C254)</f>
        <v>14212073.259999998</v>
      </c>
      <c r="D261" s="53">
        <f t="shared" si="60"/>
        <v>2075</v>
      </c>
      <c r="E261" s="53">
        <f t="shared" si="60"/>
        <v>12202368.209999999</v>
      </c>
      <c r="F261" s="53">
        <f t="shared" si="60"/>
        <v>1831</v>
      </c>
      <c r="G261" s="53">
        <f t="shared" si="60"/>
        <v>11582966.310000002</v>
      </c>
      <c r="H261" s="53">
        <f t="shared" si="60"/>
        <v>1596</v>
      </c>
      <c r="I261" s="53">
        <f t="shared" si="60"/>
        <v>5546141.930000001</v>
      </c>
      <c r="J261" s="53">
        <f t="shared" si="60"/>
        <v>750</v>
      </c>
      <c r="K261" s="53">
        <f t="shared" si="60"/>
        <v>43543549.70999999</v>
      </c>
      <c r="L261" s="54">
        <f t="shared" si="60"/>
        <v>6252</v>
      </c>
    </row>
    <row r="262" ht="15.6">
      <c r="A262" s="3"/>
    </row>
    <row r="263" ht="15.6">
      <c r="A263" s="3"/>
    </row>
    <row r="264" ht="15.6">
      <c r="A264" s="3"/>
    </row>
    <row r="265" ht="15.6">
      <c r="A265" s="3"/>
    </row>
    <row r="266" ht="15.6">
      <c r="A266" s="3"/>
    </row>
    <row r="267" ht="15.6">
      <c r="A267" s="3"/>
    </row>
    <row r="268" ht="15.6">
      <c r="A268" s="3"/>
    </row>
    <row r="269" ht="15.6">
      <c r="A269" s="3"/>
    </row>
    <row r="270" ht="15.6">
      <c r="A270" s="3"/>
    </row>
    <row r="271" ht="15.6">
      <c r="A271" s="3"/>
    </row>
    <row r="272" ht="15.6">
      <c r="A272" s="3"/>
    </row>
    <row r="273" ht="15.6">
      <c r="A273" s="3"/>
    </row>
    <row r="274" ht="15.6">
      <c r="A274" s="3"/>
    </row>
    <row r="275" ht="15.6">
      <c r="A275" s="3"/>
    </row>
    <row r="276" ht="15.6">
      <c r="A276" s="3"/>
    </row>
    <row r="277" ht="15.6">
      <c r="A277" s="3"/>
    </row>
    <row r="278" ht="15.6">
      <c r="A278" s="3"/>
    </row>
    <row r="279" ht="15.6">
      <c r="A279" s="3"/>
    </row>
    <row r="280" ht="15.6">
      <c r="A280" s="3"/>
    </row>
    <row r="281" ht="15.6">
      <c r="A281" s="3"/>
    </row>
    <row r="282" ht="15.6">
      <c r="A282" s="3"/>
    </row>
    <row r="283" ht="15.6">
      <c r="A283" s="3"/>
    </row>
    <row r="284" ht="15.6">
      <c r="A284" s="3"/>
    </row>
    <row r="285" ht="15.6">
      <c r="A285" s="3"/>
    </row>
    <row r="286" ht="15.6">
      <c r="A286" s="3"/>
    </row>
    <row r="287" ht="15.6">
      <c r="A287" s="3"/>
    </row>
    <row r="288" ht="15.6">
      <c r="A288" s="3"/>
    </row>
    <row r="289" ht="15.6">
      <c r="A289" s="3"/>
    </row>
    <row r="290" ht="15.6">
      <c r="A290" s="3"/>
    </row>
    <row r="291" ht="15.6">
      <c r="A291" s="3"/>
    </row>
    <row r="292" ht="15.6">
      <c r="A292" s="3"/>
    </row>
    <row r="293" ht="15.6">
      <c r="A293" s="3"/>
    </row>
    <row r="294" ht="15.6">
      <c r="A294" s="3"/>
    </row>
    <row r="295" ht="15.6">
      <c r="A295" s="3"/>
    </row>
    <row r="296" ht="15.6">
      <c r="A296" s="3"/>
    </row>
    <row r="297" ht="15.6">
      <c r="A297" s="3"/>
    </row>
    <row r="298" ht="15.6">
      <c r="A298" s="3"/>
    </row>
    <row r="299" ht="15.6">
      <c r="A299" s="3"/>
    </row>
    <row r="300" ht="15.6">
      <c r="A300" s="3"/>
    </row>
    <row r="301" ht="15.6">
      <c r="A301" s="3"/>
    </row>
    <row r="302" ht="15.6">
      <c r="A302" s="1"/>
    </row>
    <row r="303" ht="15.6">
      <c r="A303" s="1"/>
    </row>
    <row r="304" ht="15.6">
      <c r="A304" s="1"/>
    </row>
    <row r="305" ht="15.6">
      <c r="A305" s="1"/>
    </row>
    <row r="306" ht="15.6">
      <c r="A306" s="1"/>
    </row>
    <row r="307" ht="15.6">
      <c r="A307" s="1"/>
    </row>
    <row r="308" ht="15.6">
      <c r="A308" s="1"/>
    </row>
    <row r="309" ht="15.6">
      <c r="A309" s="1"/>
    </row>
    <row r="310" ht="15.6">
      <c r="A310" s="1"/>
    </row>
    <row r="311" ht="15.6">
      <c r="A311" s="1"/>
    </row>
    <row r="312" ht="15.6">
      <c r="A312" s="1"/>
    </row>
    <row r="313" ht="15.6">
      <c r="A313" s="1"/>
    </row>
    <row r="314" ht="15.6">
      <c r="A314" s="1"/>
    </row>
    <row r="315" ht="15.6">
      <c r="A315" s="1"/>
    </row>
    <row r="316" ht="15.6">
      <c r="A316" s="1"/>
    </row>
    <row r="317" ht="15.6">
      <c r="A317" s="1"/>
    </row>
    <row r="318" ht="15.6">
      <c r="A318" s="1"/>
    </row>
    <row r="319" ht="15.6">
      <c r="A319" s="1"/>
    </row>
    <row r="320" ht="15.6">
      <c r="A320" s="1"/>
    </row>
    <row r="321" ht="15.6">
      <c r="A321" s="1"/>
    </row>
    <row r="322" ht="15.6">
      <c r="A322" s="1"/>
    </row>
    <row r="323" ht="15.6">
      <c r="A323" s="1"/>
    </row>
    <row r="324" ht="15.6">
      <c r="A324" s="1"/>
    </row>
    <row r="325" ht="15.6">
      <c r="A325" s="1"/>
    </row>
    <row r="326" ht="15.6">
      <c r="A326" s="1"/>
    </row>
    <row r="327" ht="15.6">
      <c r="A327" s="1"/>
    </row>
    <row r="328" ht="15.6">
      <c r="A328" s="1"/>
    </row>
    <row r="329" ht="15.6">
      <c r="A329" s="1"/>
    </row>
    <row r="330" ht="15.6">
      <c r="A330" s="1"/>
    </row>
    <row r="331" ht="15.6">
      <c r="A331" s="1"/>
    </row>
    <row r="332" ht="15.6">
      <c r="A332" s="1"/>
    </row>
    <row r="333" ht="15.6">
      <c r="A333" s="1"/>
    </row>
    <row r="334" ht="15.6">
      <c r="A334" s="1"/>
    </row>
    <row r="335" ht="15.6">
      <c r="A335" s="1"/>
    </row>
    <row r="336" ht="15.6">
      <c r="A336" s="1"/>
    </row>
    <row r="337" ht="15.6">
      <c r="A337" s="1"/>
    </row>
  </sheetData>
  <mergeCells count="3">
    <mergeCell ref="K7:L7"/>
    <mergeCell ref="B2:L2"/>
    <mergeCell ref="B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VTomova</dc:creator>
  <cp:keywords/>
  <dc:description/>
  <cp:lastModifiedBy>Надежда Касабова</cp:lastModifiedBy>
  <cp:lastPrinted>2015-07-28T08:55:07Z</cp:lastPrinted>
  <dcterms:created xsi:type="dcterms:W3CDTF">2015-07-24T08:30:44Z</dcterms:created>
  <dcterms:modified xsi:type="dcterms:W3CDTF">2015-07-31T08:27:57Z</dcterms:modified>
  <cp:category/>
  <cp:version/>
  <cp:contentType/>
  <cp:contentStatus/>
</cp:coreProperties>
</file>